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connections.xml" ContentType="application/vnd.openxmlformats-officedocument.spreadsheetml.connection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92" yWindow="96" windowWidth="16212" windowHeight="5808" activeTab="1"/>
  </bookViews>
  <sheets>
    <sheet name="youtube" sheetId="1" r:id="rId1"/>
    <sheet name="országok és földrészek szerint" sheetId="3" r:id="rId2"/>
  </sheets>
  <definedNames>
    <definedName name="i_650_import" localSheetId="0">youtube!$A$1:$F$51</definedName>
  </definedNames>
  <calcPr calcId="124519"/>
</workbook>
</file>

<file path=xl/calcChain.xml><?xml version="1.0" encoding="utf-8"?>
<calcChain xmlns="http://schemas.openxmlformats.org/spreadsheetml/2006/main">
  <c r="AH3" i="3"/>
  <c r="AH4"/>
  <c r="AH5"/>
  <c r="AH6"/>
  <c r="AH7"/>
  <c r="AH8"/>
  <c r="AH9"/>
  <c r="AH10"/>
  <c r="AH11"/>
  <c r="AH12"/>
  <c r="AH13"/>
  <c r="AH14"/>
  <c r="AH15"/>
  <c r="AH16"/>
  <c r="AH17"/>
  <c r="AH18"/>
  <c r="AH19"/>
  <c r="AH20"/>
  <c r="AH21"/>
  <c r="AH22"/>
  <c r="AH23"/>
  <c r="AH24"/>
  <c r="AH25"/>
  <c r="AH26"/>
  <c r="AH27"/>
  <c r="AH28"/>
  <c r="AH29"/>
  <c r="AH30"/>
  <c r="AH31"/>
  <c r="AH32"/>
  <c r="AH33"/>
  <c r="AH34"/>
  <c r="AH35"/>
  <c r="AH36"/>
  <c r="AH37"/>
  <c r="AH38"/>
  <c r="AH39"/>
  <c r="AH40"/>
  <c r="AH41"/>
  <c r="AH42"/>
  <c r="AH43"/>
  <c r="AH44"/>
  <c r="AH45"/>
  <c r="AH46"/>
  <c r="AH47"/>
  <c r="AH48"/>
  <c r="AH49"/>
  <c r="AH50"/>
  <c r="AH51"/>
  <c r="AH52"/>
  <c r="AH53"/>
  <c r="AH54"/>
  <c r="AH55"/>
  <c r="AH56"/>
  <c r="AH57"/>
  <c r="AH58"/>
  <c r="AH59"/>
  <c r="AH60"/>
  <c r="AH61"/>
  <c r="AH62"/>
  <c r="AH63"/>
  <c r="AH64"/>
  <c r="AH65"/>
  <c r="AH66"/>
  <c r="AH67"/>
  <c r="AH68"/>
  <c r="AH69"/>
  <c r="AH70"/>
  <c r="AH71"/>
  <c r="AH72"/>
  <c r="AH73"/>
  <c r="AH74"/>
  <c r="AH75"/>
  <c r="AH76"/>
  <c r="AH77"/>
  <c r="AH78"/>
  <c r="AH79"/>
  <c r="AH80"/>
  <c r="AH81"/>
  <c r="AH82"/>
  <c r="AH83"/>
  <c r="AH84"/>
  <c r="AH85"/>
  <c r="AH86"/>
  <c r="AH87"/>
  <c r="AH88"/>
  <c r="AH89"/>
  <c r="AH90"/>
  <c r="AH91"/>
  <c r="AH92"/>
  <c r="AH93"/>
  <c r="AH94"/>
  <c r="AH95"/>
  <c r="AH96"/>
  <c r="AH97"/>
  <c r="AH98"/>
  <c r="AH99"/>
  <c r="AH100"/>
  <c r="AH101"/>
  <c r="AH102"/>
  <c r="AH103"/>
  <c r="AH104"/>
  <c r="AH105"/>
  <c r="AH106"/>
  <c r="AH107"/>
  <c r="AH108"/>
  <c r="AH109"/>
  <c r="AH110"/>
  <c r="AH111"/>
  <c r="AH112"/>
  <c r="AH113"/>
  <c r="AH114"/>
  <c r="AH115"/>
  <c r="AH116"/>
  <c r="AH117"/>
  <c r="AH118"/>
  <c r="AH119"/>
  <c r="AH120"/>
  <c r="AH121"/>
  <c r="AH122"/>
  <c r="AH123"/>
  <c r="AH124"/>
  <c r="AH125"/>
  <c r="AH126"/>
  <c r="AH127"/>
  <c r="AH128"/>
  <c r="AH129"/>
  <c r="AH130"/>
  <c r="AH131"/>
  <c r="AH132"/>
  <c r="AH133"/>
  <c r="AH134"/>
  <c r="AH135"/>
  <c r="AH136"/>
  <c r="AH137"/>
  <c r="AH138"/>
  <c r="AH139"/>
  <c r="AH140"/>
  <c r="AH141"/>
  <c r="AH142"/>
  <c r="AH143"/>
  <c r="AH144"/>
  <c r="AH145"/>
  <c r="AH146"/>
  <c r="AH147"/>
  <c r="AH148"/>
  <c r="AH149"/>
  <c r="AH150"/>
  <c r="AH151"/>
  <c r="AH152"/>
  <c r="AH153"/>
  <c r="AH154"/>
  <c r="AH155"/>
  <c r="AH156"/>
  <c r="AH157"/>
  <c r="AH158"/>
  <c r="AH159"/>
  <c r="AH160"/>
  <c r="AH161"/>
  <c r="AH162"/>
  <c r="AH163"/>
  <c r="AH164"/>
  <c r="AH165"/>
  <c r="AH166"/>
  <c r="AH167"/>
  <c r="AH168"/>
  <c r="AH169"/>
  <c r="AH170"/>
  <c r="AH171"/>
  <c r="AH172"/>
  <c r="AH173"/>
  <c r="AH174"/>
  <c r="AH175"/>
  <c r="AH176"/>
  <c r="AH177"/>
  <c r="AH178"/>
  <c r="AH179"/>
  <c r="AH180"/>
  <c r="AH181"/>
  <c r="AH182"/>
  <c r="AH183"/>
  <c r="AH184"/>
  <c r="AH185"/>
  <c r="AH186"/>
  <c r="AH187"/>
  <c r="AH188"/>
  <c r="AH189"/>
  <c r="AH190"/>
  <c r="AH191"/>
  <c r="AH192"/>
  <c r="AH193"/>
  <c r="AH194"/>
  <c r="AH195"/>
  <c r="AH196"/>
  <c r="AH197"/>
  <c r="AH198"/>
  <c r="AH199"/>
  <c r="AH200"/>
  <c r="AH201"/>
  <c r="AH202"/>
  <c r="AH203"/>
  <c r="AH204"/>
  <c r="AH205"/>
  <c r="AH206"/>
  <c r="AH207"/>
  <c r="AH208"/>
  <c r="AH209"/>
  <c r="AH210"/>
  <c r="AH211"/>
  <c r="AH212"/>
  <c r="AH213"/>
  <c r="AH214"/>
  <c r="AH215"/>
  <c r="AH216"/>
  <c r="AH217"/>
  <c r="AH218"/>
  <c r="AH219"/>
  <c r="AH220"/>
  <c r="AH221"/>
  <c r="AH222"/>
  <c r="AH223"/>
  <c r="AH224"/>
  <c r="AH225"/>
  <c r="AH226"/>
  <c r="AH227"/>
  <c r="AH228"/>
  <c r="AH229"/>
  <c r="AH230"/>
  <c r="AH231"/>
  <c r="AH232"/>
  <c r="AH233"/>
  <c r="AH234"/>
  <c r="AH235"/>
  <c r="AH2"/>
  <c r="AF3"/>
  <c r="AF4"/>
  <c r="AF5"/>
  <c r="AF6"/>
  <c r="AF7"/>
  <c r="AF8"/>
  <c r="AF9"/>
  <c r="AF10"/>
  <c r="AF11"/>
  <c r="AF12"/>
  <c r="AF13"/>
  <c r="AF14"/>
  <c r="AF15"/>
  <c r="AF16"/>
  <c r="AF17"/>
  <c r="AF18"/>
  <c r="AF19"/>
  <c r="AF20"/>
  <c r="AF21"/>
  <c r="AF22"/>
  <c r="AF23"/>
  <c r="AF24"/>
  <c r="AF25"/>
  <c r="AF26"/>
  <c r="AF27"/>
  <c r="AF28"/>
  <c r="AF29"/>
  <c r="AF30"/>
  <c r="AF31"/>
  <c r="AF32"/>
  <c r="AF33"/>
  <c r="AF34"/>
  <c r="AF35"/>
  <c r="AF36"/>
  <c r="AF37"/>
  <c r="AF38"/>
  <c r="AF39"/>
  <c r="AF40"/>
  <c r="AF41"/>
  <c r="AF42"/>
  <c r="AF43"/>
  <c r="AF44"/>
  <c r="AF45"/>
  <c r="AF46"/>
  <c r="AF47"/>
  <c r="AF48"/>
  <c r="AF49"/>
  <c r="AF50"/>
  <c r="AF51"/>
  <c r="AF52"/>
  <c r="AF53"/>
  <c r="AF54"/>
  <c r="AF55"/>
  <c r="AF56"/>
  <c r="AF57"/>
  <c r="AF58"/>
  <c r="AF59"/>
  <c r="AF60"/>
  <c r="AF61"/>
  <c r="AF62"/>
  <c r="AF63"/>
  <c r="AF64"/>
  <c r="AF65"/>
  <c r="AF66"/>
  <c r="AF67"/>
  <c r="AF68"/>
  <c r="AF69"/>
  <c r="AF70"/>
  <c r="AF71"/>
  <c r="AF72"/>
  <c r="AF73"/>
  <c r="AF74"/>
  <c r="AF75"/>
  <c r="AF76"/>
  <c r="AF77"/>
  <c r="AF78"/>
  <c r="AF79"/>
  <c r="AF80"/>
  <c r="AF81"/>
  <c r="AF82"/>
  <c r="AF83"/>
  <c r="AF84"/>
  <c r="AF85"/>
  <c r="AF86"/>
  <c r="AF87"/>
  <c r="AF88"/>
  <c r="AF89"/>
  <c r="AF90"/>
  <c r="AF91"/>
  <c r="AF92"/>
  <c r="AF93"/>
  <c r="AF94"/>
  <c r="AF95"/>
  <c r="AF96"/>
  <c r="AF97"/>
  <c r="AF98"/>
  <c r="AF99"/>
  <c r="AF100"/>
  <c r="AF101"/>
  <c r="AF102"/>
  <c r="AF103"/>
  <c r="AF104"/>
  <c r="AF105"/>
  <c r="AF106"/>
  <c r="AF107"/>
  <c r="AF108"/>
  <c r="AF109"/>
  <c r="AF110"/>
  <c r="AF111"/>
  <c r="AF112"/>
  <c r="AF113"/>
  <c r="AF114"/>
  <c r="AF115"/>
  <c r="AF116"/>
  <c r="AF117"/>
  <c r="AF118"/>
  <c r="AF119"/>
  <c r="AF120"/>
  <c r="AF121"/>
  <c r="AF122"/>
  <c r="AF123"/>
  <c r="AF124"/>
  <c r="AF125"/>
  <c r="AF126"/>
  <c r="AF127"/>
  <c r="AF128"/>
  <c r="AF129"/>
  <c r="AF130"/>
  <c r="AF131"/>
  <c r="AF132"/>
  <c r="AF133"/>
  <c r="AF134"/>
  <c r="AF135"/>
  <c r="AF136"/>
  <c r="AF137"/>
  <c r="AF138"/>
  <c r="AF139"/>
  <c r="AF140"/>
  <c r="AF141"/>
  <c r="AF142"/>
  <c r="AF143"/>
  <c r="AF144"/>
  <c r="AF145"/>
  <c r="AF146"/>
  <c r="AF147"/>
  <c r="AF148"/>
  <c r="AF149"/>
  <c r="AF150"/>
  <c r="AF151"/>
  <c r="AF152"/>
  <c r="AF153"/>
  <c r="AF154"/>
  <c r="AF155"/>
  <c r="AF156"/>
  <c r="AF157"/>
  <c r="AF158"/>
  <c r="AF159"/>
  <c r="AF160"/>
  <c r="AF161"/>
  <c r="AF162"/>
  <c r="AF163"/>
  <c r="AF164"/>
  <c r="AF165"/>
  <c r="AF166"/>
  <c r="AF167"/>
  <c r="AF168"/>
  <c r="AF169"/>
  <c r="AF170"/>
  <c r="AF171"/>
  <c r="AF172"/>
  <c r="AF173"/>
  <c r="AF174"/>
  <c r="AF175"/>
  <c r="AF176"/>
  <c r="AF177"/>
  <c r="AF178"/>
  <c r="AF179"/>
  <c r="AF180"/>
  <c r="AF181"/>
  <c r="AF182"/>
  <c r="AF183"/>
  <c r="AF184"/>
  <c r="AF185"/>
  <c r="AF186"/>
  <c r="AF187"/>
  <c r="AF188"/>
  <c r="AF189"/>
  <c r="AF190"/>
  <c r="AF191"/>
  <c r="AF192"/>
  <c r="AF193"/>
  <c r="AF194"/>
  <c r="AF195"/>
  <c r="AF196"/>
  <c r="AF197"/>
  <c r="AF198"/>
  <c r="AF199"/>
  <c r="AF200"/>
  <c r="AF201"/>
  <c r="AF202"/>
  <c r="AF203"/>
  <c r="AF204"/>
  <c r="AF205"/>
  <c r="AF206"/>
  <c r="AF207"/>
  <c r="AF208"/>
  <c r="AF209"/>
  <c r="AF210"/>
  <c r="AF211"/>
  <c r="AF212"/>
  <c r="AF213"/>
  <c r="AF214"/>
  <c r="AF215"/>
  <c r="AF216"/>
  <c r="AF217"/>
  <c r="AF218"/>
  <c r="AF219"/>
  <c r="AF220"/>
  <c r="AF221"/>
  <c r="AF222"/>
  <c r="AF223"/>
  <c r="AF224"/>
  <c r="AF225"/>
  <c r="AF226"/>
  <c r="AF227"/>
  <c r="AF228"/>
  <c r="AF229"/>
  <c r="AF230"/>
  <c r="AF231"/>
  <c r="AF232"/>
  <c r="AF233"/>
  <c r="AF234"/>
  <c r="AF235"/>
  <c r="AF2"/>
  <c r="C1"/>
  <c r="H1" s="1"/>
  <c r="U3" i="1"/>
  <c r="Y3" i="3" s="1"/>
  <c r="N14" i="1"/>
  <c r="P14" s="1"/>
  <c r="S1"/>
  <c r="B1" i="3"/>
  <c r="G1" s="1"/>
  <c r="A1"/>
  <c r="N3" i="1"/>
  <c r="P3" s="1"/>
  <c r="N4"/>
  <c r="P4" s="1"/>
  <c r="N5"/>
  <c r="O5" s="1"/>
  <c r="N6"/>
  <c r="O6" s="1"/>
  <c r="N7"/>
  <c r="P7" s="1"/>
  <c r="N8"/>
  <c r="P8" s="1"/>
  <c r="N9"/>
  <c r="O9" s="1"/>
  <c r="N10"/>
  <c r="O10" s="1"/>
  <c r="N11"/>
  <c r="P11" s="1"/>
  <c r="N12"/>
  <c r="P12" s="1"/>
  <c r="N13"/>
  <c r="P13" s="1"/>
  <c r="N15"/>
  <c r="P15" s="1"/>
  <c r="N16"/>
  <c r="P16" s="1"/>
  <c r="N17"/>
  <c r="P17" s="1"/>
  <c r="N18"/>
  <c r="O18" s="1"/>
  <c r="N19"/>
  <c r="P19" s="1"/>
  <c r="N20"/>
  <c r="P20" s="1"/>
  <c r="N21"/>
  <c r="P21" s="1"/>
  <c r="N22"/>
  <c r="O22" s="1"/>
  <c r="N23"/>
  <c r="P23" s="1"/>
  <c r="N24"/>
  <c r="P24" s="1"/>
  <c r="N25"/>
  <c r="P25" s="1"/>
  <c r="N26"/>
  <c r="O26" s="1"/>
  <c r="N27"/>
  <c r="P27" s="1"/>
  <c r="N28"/>
  <c r="P28" s="1"/>
  <c r="N29"/>
  <c r="P29" s="1"/>
  <c r="N30"/>
  <c r="O30" s="1"/>
  <c r="N31"/>
  <c r="P31" s="1"/>
  <c r="N32"/>
  <c r="P32" s="1"/>
  <c r="N33"/>
  <c r="P33" s="1"/>
  <c r="N34"/>
  <c r="O34" s="1"/>
  <c r="N35"/>
  <c r="P35" s="1"/>
  <c r="N36"/>
  <c r="P36" s="1"/>
  <c r="N37"/>
  <c r="P37" s="1"/>
  <c r="N38"/>
  <c r="O38" s="1"/>
  <c r="N39"/>
  <c r="O39" s="1"/>
  <c r="N40"/>
  <c r="P40" s="1"/>
  <c r="N41"/>
  <c r="P41" s="1"/>
  <c r="N42"/>
  <c r="O42" s="1"/>
  <c r="N43"/>
  <c r="P43" s="1"/>
  <c r="N44"/>
  <c r="P44" s="1"/>
  <c r="N45"/>
  <c r="P45" s="1"/>
  <c r="N46"/>
  <c r="O46" s="1"/>
  <c r="N47"/>
  <c r="O47" s="1"/>
  <c r="N48"/>
  <c r="P48" s="1"/>
  <c r="N49"/>
  <c r="P49" s="1"/>
  <c r="N50"/>
  <c r="O50" s="1"/>
  <c r="N51"/>
  <c r="P51" s="1"/>
  <c r="N2"/>
  <c r="O2" s="1"/>
  <c r="K2"/>
  <c r="M2" s="1"/>
  <c r="M37"/>
  <c r="R37" s="1"/>
  <c r="K3"/>
  <c r="M3" s="1"/>
  <c r="K4"/>
  <c r="L4" s="1"/>
  <c r="K5"/>
  <c r="L5" s="1"/>
  <c r="K6"/>
  <c r="M6" s="1"/>
  <c r="Q6" s="1"/>
  <c r="V6" s="1"/>
  <c r="Z6" i="3" s="1"/>
  <c r="K7" i="1"/>
  <c r="L7" s="1"/>
  <c r="K8"/>
  <c r="L8" s="1"/>
  <c r="K9"/>
  <c r="L9" s="1"/>
  <c r="K10"/>
  <c r="L10" s="1"/>
  <c r="K11"/>
  <c r="M11" s="1"/>
  <c r="K12"/>
  <c r="M12" s="1"/>
  <c r="K13"/>
  <c r="L13" s="1"/>
  <c r="K14"/>
  <c r="M14" s="1"/>
  <c r="Q14" s="1"/>
  <c r="V14" s="1"/>
  <c r="Z14" i="3" s="1"/>
  <c r="K15" i="1"/>
  <c r="L15" s="1"/>
  <c r="K16"/>
  <c r="L16" s="1"/>
  <c r="K17"/>
  <c r="L17" s="1"/>
  <c r="K18"/>
  <c r="L18" s="1"/>
  <c r="K19"/>
  <c r="M19" s="1"/>
  <c r="K20"/>
  <c r="L20" s="1"/>
  <c r="K21"/>
  <c r="L21" s="1"/>
  <c r="K22"/>
  <c r="M22" s="1"/>
  <c r="Q22" s="1"/>
  <c r="V22" s="1"/>
  <c r="Z22" i="3" s="1"/>
  <c r="K23" i="1"/>
  <c r="L23" s="1"/>
  <c r="K24"/>
  <c r="L24" s="1"/>
  <c r="K25"/>
  <c r="L25" s="1"/>
  <c r="K26"/>
  <c r="L26" s="1"/>
  <c r="K27"/>
  <c r="M27" s="1"/>
  <c r="K28"/>
  <c r="M28" s="1"/>
  <c r="K29"/>
  <c r="L29" s="1"/>
  <c r="K30"/>
  <c r="M30" s="1"/>
  <c r="Q30" s="1"/>
  <c r="V30" s="1"/>
  <c r="Z30" i="3" s="1"/>
  <c r="K31" i="1"/>
  <c r="L31" s="1"/>
  <c r="K32"/>
  <c r="L32" s="1"/>
  <c r="K33"/>
  <c r="L33" s="1"/>
  <c r="K34"/>
  <c r="L34" s="1"/>
  <c r="K35"/>
  <c r="M35" s="1"/>
  <c r="K36"/>
  <c r="L36" s="1"/>
  <c r="K37"/>
  <c r="L37" s="1"/>
  <c r="K38"/>
  <c r="L38" s="1"/>
  <c r="K39"/>
  <c r="L39" s="1"/>
  <c r="K40"/>
  <c r="L40" s="1"/>
  <c r="K41"/>
  <c r="L41" s="1"/>
  <c r="K42"/>
  <c r="L42" s="1"/>
  <c r="K43"/>
  <c r="L43" s="1"/>
  <c r="K44"/>
  <c r="L44" s="1"/>
  <c r="K45"/>
  <c r="L45" s="1"/>
  <c r="K46"/>
  <c r="M46" s="1"/>
  <c r="Q46" s="1"/>
  <c r="V46" s="1"/>
  <c r="Z46" i="3" s="1"/>
  <c r="K47" i="1"/>
  <c r="L47" s="1"/>
  <c r="K48"/>
  <c r="L48" s="1"/>
  <c r="K49"/>
  <c r="L49" s="1"/>
  <c r="K50"/>
  <c r="L50" s="1"/>
  <c r="K51"/>
  <c r="M51" s="1"/>
  <c r="Q51" s="1"/>
  <c r="V51" s="1"/>
  <c r="Z51" i="3" s="1"/>
  <c r="T62" i="1"/>
  <c r="U53"/>
  <c r="T72"/>
  <c r="T69"/>
  <c r="T61"/>
  <c r="U95"/>
  <c r="U79"/>
  <c r="T77"/>
  <c r="U81"/>
  <c r="U94"/>
  <c r="T80"/>
  <c r="U54"/>
  <c r="U71"/>
  <c r="U86"/>
  <c r="U99"/>
  <c r="U98"/>
  <c r="U70"/>
  <c r="T56"/>
  <c r="U66"/>
  <c r="T64"/>
  <c r="U73"/>
  <c r="T85"/>
  <c r="T87"/>
  <c r="U93"/>
  <c r="U63"/>
  <c r="T53"/>
  <c r="T101"/>
  <c r="T78"/>
  <c r="U65"/>
  <c r="U78"/>
  <c r="U91"/>
  <c r="U57"/>
  <c r="U58"/>
  <c r="U101"/>
  <c r="U90"/>
  <c r="U61"/>
  <c r="U82"/>
  <c r="U77"/>
  <c r="U74"/>
  <c r="U64"/>
  <c r="V87"/>
  <c r="U62"/>
  <c r="U69"/>
  <c r="T52"/>
  <c r="U67"/>
  <c r="U87"/>
  <c r="U85"/>
  <c r="U83"/>
  <c r="T96"/>
  <c r="U75"/>
  <c r="R2" l="1"/>
  <c r="Q2"/>
  <c r="V2" s="1"/>
  <c r="Z2" i="3" s="1"/>
  <c r="L2" i="1"/>
  <c r="T2" s="1"/>
  <c r="X2" s="1"/>
  <c r="Y2" s="1"/>
  <c r="M5"/>
  <c r="M21"/>
  <c r="L27"/>
  <c r="L51"/>
  <c r="Q35"/>
  <c r="V35" s="1"/>
  <c r="Z35" i="3" s="1"/>
  <c r="R35" i="1"/>
  <c r="Q27"/>
  <c r="V27" s="1"/>
  <c r="Z27" i="3" s="1"/>
  <c r="R27" i="1"/>
  <c r="Q19"/>
  <c r="V19" s="1"/>
  <c r="Z19" i="3" s="1"/>
  <c r="R19" i="1"/>
  <c r="Q11"/>
  <c r="V11" s="1"/>
  <c r="Z11" i="3" s="1"/>
  <c r="R11" i="1"/>
  <c r="Q3"/>
  <c r="V3" s="1"/>
  <c r="Z3" i="3" s="1"/>
  <c r="R3" i="1"/>
  <c r="R28"/>
  <c r="Q28"/>
  <c r="V28" s="1"/>
  <c r="Z28" i="3" s="1"/>
  <c r="R12" i="1"/>
  <c r="Q12"/>
  <c r="V12" s="1"/>
  <c r="Z12" i="3" s="1"/>
  <c r="L46" i="1"/>
  <c r="L22"/>
  <c r="L3"/>
  <c r="T3" s="1"/>
  <c r="M36"/>
  <c r="M20"/>
  <c r="M4"/>
  <c r="R46"/>
  <c r="R30"/>
  <c r="R22"/>
  <c r="R14"/>
  <c r="R6"/>
  <c r="Q37"/>
  <c r="V37" s="1"/>
  <c r="Z37" i="3" s="1"/>
  <c r="L28" i="1"/>
  <c r="T28" s="1"/>
  <c r="L6"/>
  <c r="T6" s="1"/>
  <c r="M39"/>
  <c r="M23"/>
  <c r="M7"/>
  <c r="L30"/>
  <c r="L11"/>
  <c r="T11" s="1"/>
  <c r="M43"/>
  <c r="L35"/>
  <c r="T35" s="1"/>
  <c r="X35" i="3" s="1"/>
  <c r="L12" i="1"/>
  <c r="M44"/>
  <c r="L14"/>
  <c r="T14" s="1"/>
  <c r="M45"/>
  <c r="M29"/>
  <c r="M13"/>
  <c r="R51"/>
  <c r="L19"/>
  <c r="T19" s="1"/>
  <c r="M47"/>
  <c r="M31"/>
  <c r="M15"/>
  <c r="X101" i="3"/>
  <c r="X69"/>
  <c r="X61"/>
  <c r="X78"/>
  <c r="X62"/>
  <c r="X87"/>
  <c r="X52"/>
  <c r="X77"/>
  <c r="X53"/>
  <c r="X96"/>
  <c r="X80"/>
  <c r="X72"/>
  <c r="X64"/>
  <c r="X56"/>
  <c r="X85"/>
  <c r="Y64"/>
  <c r="Y81"/>
  <c r="Y73"/>
  <c r="Y65"/>
  <c r="Y57"/>
  <c r="Y98"/>
  <c r="Y90"/>
  <c r="Y82"/>
  <c r="Y74"/>
  <c r="Y66"/>
  <c r="Y58"/>
  <c r="Y99"/>
  <c r="Y91"/>
  <c r="Y83"/>
  <c r="Y75"/>
  <c r="Y67"/>
  <c r="Y101"/>
  <c r="Y93"/>
  <c r="Y85"/>
  <c r="Y77"/>
  <c r="Y69"/>
  <c r="Y61"/>
  <c r="Y53"/>
  <c r="Y94"/>
  <c r="Y86"/>
  <c r="Y78"/>
  <c r="Y70"/>
  <c r="Y62"/>
  <c r="Y54"/>
  <c r="Y95"/>
  <c r="Y87"/>
  <c r="Y79"/>
  <c r="Y71"/>
  <c r="Y63"/>
  <c r="Z87"/>
  <c r="X101" i="1"/>
  <c r="Y101" s="1"/>
  <c r="X69"/>
  <c r="Y69" s="1"/>
  <c r="X61"/>
  <c r="Y61" s="1"/>
  <c r="X78"/>
  <c r="Y78" s="1"/>
  <c r="X62"/>
  <c r="Y62" s="1"/>
  <c r="X87"/>
  <c r="Y87" s="1"/>
  <c r="X52"/>
  <c r="Y52" s="1"/>
  <c r="X77"/>
  <c r="Y77" s="1"/>
  <c r="X53"/>
  <c r="Y53" s="1"/>
  <c r="X96"/>
  <c r="Y96" s="1"/>
  <c r="X80"/>
  <c r="Y80" s="1"/>
  <c r="X72"/>
  <c r="Y72" s="1"/>
  <c r="X64"/>
  <c r="Y64" s="1"/>
  <c r="X56"/>
  <c r="Y56" s="1"/>
  <c r="X85"/>
  <c r="Y85" s="1"/>
  <c r="P50"/>
  <c r="O51"/>
  <c r="P5"/>
  <c r="P9"/>
  <c r="O11"/>
  <c r="P18"/>
  <c r="O19"/>
  <c r="U19" s="1"/>
  <c r="Y19" i="3" s="1"/>
  <c r="P34" i="1"/>
  <c r="O35"/>
  <c r="U35" s="1"/>
  <c r="Y35" i="3" s="1"/>
  <c r="M38" i="1"/>
  <c r="P10"/>
  <c r="P2"/>
  <c r="P38"/>
  <c r="P22"/>
  <c r="M48"/>
  <c r="M40"/>
  <c r="M32"/>
  <c r="M24"/>
  <c r="M16"/>
  <c r="M8"/>
  <c r="P42"/>
  <c r="P26"/>
  <c r="O13"/>
  <c r="U13" s="1"/>
  <c r="Y13" i="3" s="1"/>
  <c r="M49" i="1"/>
  <c r="M41"/>
  <c r="M33"/>
  <c r="M25"/>
  <c r="M17"/>
  <c r="M9"/>
  <c r="O43"/>
  <c r="O27"/>
  <c r="U27" s="1"/>
  <c r="Y27" i="3" s="1"/>
  <c r="M50" i="1"/>
  <c r="M42"/>
  <c r="M34"/>
  <c r="M26"/>
  <c r="M18"/>
  <c r="M10"/>
  <c r="O14"/>
  <c r="U14" s="1"/>
  <c r="Y14" i="3" s="1"/>
  <c r="O3" i="1"/>
  <c r="P46"/>
  <c r="P30"/>
  <c r="O31"/>
  <c r="U31" s="1"/>
  <c r="Y31" i="3" s="1"/>
  <c r="O23" i="1"/>
  <c r="U23" s="1"/>
  <c r="Y23" i="3" s="1"/>
  <c r="O15" i="1"/>
  <c r="U15" s="1"/>
  <c r="Y15" i="3" s="1"/>
  <c r="O7" i="1"/>
  <c r="P47"/>
  <c r="P39"/>
  <c r="O48"/>
  <c r="U48" s="1"/>
  <c r="Y48" i="3" s="1"/>
  <c r="O44" i="1"/>
  <c r="U44" s="1"/>
  <c r="Y44" i="3" s="1"/>
  <c r="O40" i="1"/>
  <c r="U40" s="1"/>
  <c r="Y40" i="3" s="1"/>
  <c r="O36" i="1"/>
  <c r="U36" s="1"/>
  <c r="Y36" i="3" s="1"/>
  <c r="O32" i="1"/>
  <c r="U32" s="1"/>
  <c r="Y32" i="3" s="1"/>
  <c r="O28" i="1"/>
  <c r="U28" s="1"/>
  <c r="Y28" i="3" s="1"/>
  <c r="O24" i="1"/>
  <c r="O20"/>
  <c r="U20" s="1"/>
  <c r="Y20" i="3" s="1"/>
  <c r="O16" i="1"/>
  <c r="U16" s="1"/>
  <c r="Y16" i="3" s="1"/>
  <c r="O12" i="1"/>
  <c r="U12" s="1"/>
  <c r="Y12" i="3" s="1"/>
  <c r="O8" i="1"/>
  <c r="U8" s="1"/>
  <c r="Y8" i="3" s="1"/>
  <c r="O4" i="1"/>
  <c r="U4" s="1"/>
  <c r="Y4" i="3" s="1"/>
  <c r="U5" i="1"/>
  <c r="Y5" i="3" s="1"/>
  <c r="P6" i="1"/>
  <c r="O49"/>
  <c r="O45"/>
  <c r="U45" s="1"/>
  <c r="Y45" i="3" s="1"/>
  <c r="O41" i="1"/>
  <c r="U41" s="1"/>
  <c r="Y41" i="3" s="1"/>
  <c r="O37" i="1"/>
  <c r="U37" s="1"/>
  <c r="Y37" i="3" s="1"/>
  <c r="O33" i="1"/>
  <c r="U33" s="1"/>
  <c r="Y33" i="3" s="1"/>
  <c r="O29" i="1"/>
  <c r="U29" s="1"/>
  <c r="Y29" i="3" s="1"/>
  <c r="O25" i="1"/>
  <c r="U25" s="1"/>
  <c r="Y25" i="3" s="1"/>
  <c r="O21" i="1"/>
  <c r="U21" s="1"/>
  <c r="Y21" i="3" s="1"/>
  <c r="O17" i="1"/>
  <c r="U30"/>
  <c r="Y30" i="3" s="1"/>
  <c r="U39" i="1"/>
  <c r="Y39" i="3" s="1"/>
  <c r="U7" i="1"/>
  <c r="Y7" i="3" s="1"/>
  <c r="T45" i="1"/>
  <c r="X45" i="3" s="1"/>
  <c r="T37" i="1"/>
  <c r="X37" i="3" s="1"/>
  <c r="T29" i="1"/>
  <c r="X29" i="3" s="1"/>
  <c r="T21" i="1"/>
  <c r="X21" i="3" s="1"/>
  <c r="T13" i="1"/>
  <c r="X13" i="3" s="1"/>
  <c r="T5" i="1"/>
  <c r="X5" i="3" s="1"/>
  <c r="U24" i="1"/>
  <c r="Y24" i="3" s="1"/>
  <c r="T51" i="1"/>
  <c r="X51" i="3" s="1"/>
  <c r="T27" i="1"/>
  <c r="X27" i="3" s="1"/>
  <c r="U22" i="1"/>
  <c r="Y22" i="3" s="1"/>
  <c r="T44" i="1"/>
  <c r="X44" i="3" s="1"/>
  <c r="T12" i="1"/>
  <c r="X12" i="3" s="1"/>
  <c r="T46" i="1"/>
  <c r="X46" i="3" s="1"/>
  <c r="T38" i="1"/>
  <c r="X38" i="3" s="1"/>
  <c r="T30" i="1"/>
  <c r="X30" i="3" s="1"/>
  <c r="T22" i="1"/>
  <c r="X22" i="3" s="1"/>
  <c r="U49" i="1"/>
  <c r="Y49" i="3" s="1"/>
  <c r="U17" i="1"/>
  <c r="Y17" i="3" s="1"/>
  <c r="U9" i="1"/>
  <c r="Y9" i="3" s="1"/>
  <c r="T36" i="1"/>
  <c r="X36" i="3" s="1"/>
  <c r="T4" i="1"/>
  <c r="X4" i="3" s="1"/>
  <c r="T47" i="1"/>
  <c r="X47" i="3" s="1"/>
  <c r="T39" i="1"/>
  <c r="X39" i="3" s="1"/>
  <c r="T31" i="1"/>
  <c r="X31" i="3" s="1"/>
  <c r="T23" i="1"/>
  <c r="X23" i="3" s="1"/>
  <c r="T15" i="1"/>
  <c r="X15" i="3" s="1"/>
  <c r="T7" i="1"/>
  <c r="X7" i="3" s="1"/>
  <c r="U50" i="1"/>
  <c r="Y50" i="3" s="1"/>
  <c r="U42" i="1"/>
  <c r="Y42" i="3" s="1"/>
  <c r="U34" i="1"/>
  <c r="Y34" i="3" s="1"/>
  <c r="U26" i="1"/>
  <c r="Y26" i="3" s="1"/>
  <c r="U18" i="1"/>
  <c r="Y18" i="3" s="1"/>
  <c r="U10" i="1"/>
  <c r="Y10" i="3" s="1"/>
  <c r="U2" i="1"/>
  <c r="Y2" i="3" s="1"/>
  <c r="T43" i="1"/>
  <c r="X43" i="3" s="1"/>
  <c r="U38" i="1"/>
  <c r="Y38" i="3" s="1"/>
  <c r="U6" i="1"/>
  <c r="Y6" i="3" s="1"/>
  <c r="T20" i="1"/>
  <c r="X20" i="3" s="1"/>
  <c r="U47" i="1"/>
  <c r="Y47" i="3" s="1"/>
  <c r="T48" i="1"/>
  <c r="X48" i="3" s="1"/>
  <c r="T40" i="1"/>
  <c r="X40" i="3" s="1"/>
  <c r="T32" i="1"/>
  <c r="X32" i="3" s="1"/>
  <c r="T24" i="1"/>
  <c r="X24" i="3" s="1"/>
  <c r="T16" i="1"/>
  <c r="X16" i="3" s="1"/>
  <c r="T8" i="1"/>
  <c r="X8" i="3" s="1"/>
  <c r="U51" i="1"/>
  <c r="Y51" i="3" s="1"/>
  <c r="U43" i="1"/>
  <c r="Y43" i="3" s="1"/>
  <c r="U11" i="1"/>
  <c r="Y11" i="3" s="1"/>
  <c r="U46" i="1"/>
  <c r="Y46" i="3" s="1"/>
  <c r="T49" i="1"/>
  <c r="X49" i="3" s="1"/>
  <c r="T41" i="1"/>
  <c r="X41" i="3" s="1"/>
  <c r="T33" i="1"/>
  <c r="X33" i="3" s="1"/>
  <c r="T25" i="1"/>
  <c r="X25" i="3" s="1"/>
  <c r="T17" i="1"/>
  <c r="X17" i="3" s="1"/>
  <c r="T9" i="1"/>
  <c r="X9" i="3" s="1"/>
  <c r="T50" i="1"/>
  <c r="X50" i="3" s="1"/>
  <c r="T42" i="1"/>
  <c r="X42" i="3" s="1"/>
  <c r="T34" i="1"/>
  <c r="X34" i="3" s="1"/>
  <c r="T26" i="1"/>
  <c r="X26" i="3" s="1"/>
  <c r="T18" i="1"/>
  <c r="X18" i="3" s="1"/>
  <c r="T10" i="1"/>
  <c r="X10" i="3" s="1"/>
  <c r="T68" i="1"/>
  <c r="V69"/>
  <c r="V85"/>
  <c r="T79"/>
  <c r="T73"/>
  <c r="T89"/>
  <c r="V101"/>
  <c r="T55"/>
  <c r="V56"/>
  <c r="U60"/>
  <c r="T82"/>
  <c r="T75"/>
  <c r="U55"/>
  <c r="V52"/>
  <c r="T65"/>
  <c r="T100"/>
  <c r="U52"/>
  <c r="T95"/>
  <c r="V78"/>
  <c r="T92"/>
  <c r="U72"/>
  <c r="T81"/>
  <c r="U76"/>
  <c r="U97"/>
  <c r="U100"/>
  <c r="T70"/>
  <c r="U89"/>
  <c r="T74"/>
  <c r="U59"/>
  <c r="T76"/>
  <c r="T93"/>
  <c r="T91"/>
  <c r="U68"/>
  <c r="T66"/>
  <c r="T94"/>
  <c r="T88"/>
  <c r="V53"/>
  <c r="T60"/>
  <c r="X31"/>
  <c r="V96"/>
  <c r="T90"/>
  <c r="X5"/>
  <c r="X4"/>
  <c r="X50"/>
  <c r="U56"/>
  <c r="V77"/>
  <c r="X13"/>
  <c r="V72"/>
  <c r="V61"/>
  <c r="X51"/>
  <c r="U96"/>
  <c r="T63"/>
  <c r="T98"/>
  <c r="T57"/>
  <c r="X10"/>
  <c r="X27"/>
  <c r="T83"/>
  <c r="T59"/>
  <c r="T99"/>
  <c r="X38"/>
  <c r="U88"/>
  <c r="T54"/>
  <c r="U92"/>
  <c r="U84"/>
  <c r="T67"/>
  <c r="U80"/>
  <c r="T86"/>
  <c r="T71"/>
  <c r="V62"/>
  <c r="T97"/>
  <c r="T84"/>
  <c r="V80"/>
  <c r="X36"/>
  <c r="V64"/>
  <c r="T58"/>
  <c r="X30"/>
  <c r="X6" i="3" l="1"/>
  <c r="X2"/>
  <c r="Z52"/>
  <c r="X55"/>
  <c r="X55" i="1"/>
  <c r="Y55" s="1"/>
  <c r="X71" i="3"/>
  <c r="X71" i="1"/>
  <c r="Y71" s="1"/>
  <c r="X28" i="3"/>
  <c r="X3"/>
  <c r="R5" i="1"/>
  <c r="R21"/>
  <c r="Q21"/>
  <c r="V21" s="1"/>
  <c r="Z21" i="3" s="1"/>
  <c r="Q5" i="1"/>
  <c r="V5" s="1"/>
  <c r="Z5" i="3" s="1"/>
  <c r="Z64"/>
  <c r="Z56"/>
  <c r="Z53"/>
  <c r="Z85"/>
  <c r="X73" i="1"/>
  <c r="Y73" s="1"/>
  <c r="X73" i="3"/>
  <c r="X95" i="1"/>
  <c r="Y95" s="1"/>
  <c r="X95" i="3"/>
  <c r="X57"/>
  <c r="X79" i="1"/>
  <c r="Y79" s="1"/>
  <c r="X79" i="3"/>
  <c r="X86"/>
  <c r="X86" i="1"/>
  <c r="Y86" s="1"/>
  <c r="Z101" i="3"/>
  <c r="Z96"/>
  <c r="Z62"/>
  <c r="Z80"/>
  <c r="Z69"/>
  <c r="X63"/>
  <c r="X63" i="1"/>
  <c r="Y63" s="1"/>
  <c r="X70" i="3"/>
  <c r="X70" i="1"/>
  <c r="Y70" s="1"/>
  <c r="X93" i="3"/>
  <c r="X93" i="1"/>
  <c r="Y93" s="1"/>
  <c r="X54"/>
  <c r="Y54" s="1"/>
  <c r="X54" i="3"/>
  <c r="X97" i="1"/>
  <c r="Y97" s="1"/>
  <c r="X97" i="3"/>
  <c r="Z78"/>
  <c r="Z77"/>
  <c r="Z72"/>
  <c r="X81" i="1"/>
  <c r="Y81" s="1"/>
  <c r="X81" i="3"/>
  <c r="X94"/>
  <c r="X94" i="1"/>
  <c r="Y94" s="1"/>
  <c r="X89"/>
  <c r="Y89" s="1"/>
  <c r="X89" i="3"/>
  <c r="Z61"/>
  <c r="X65"/>
  <c r="X65" i="1"/>
  <c r="Y65" s="1"/>
  <c r="X14" i="3"/>
  <c r="X11"/>
  <c r="X19"/>
  <c r="Q23" i="1"/>
  <c r="V23" s="1"/>
  <c r="Z23" i="3" s="1"/>
  <c r="R23" i="1"/>
  <c r="Q48"/>
  <c r="V48" s="1"/>
  <c r="Z48" i="3" s="1"/>
  <c r="R48" i="1"/>
  <c r="R45"/>
  <c r="Q45"/>
  <c r="V45" s="1"/>
  <c r="Z45" i="3" s="1"/>
  <c r="Q7" i="1"/>
  <c r="V7" s="1"/>
  <c r="Z7" i="3" s="1"/>
  <c r="Q50" i="1"/>
  <c r="V50" s="1"/>
  <c r="Z50" i="3" s="1"/>
  <c r="R50" i="1"/>
  <c r="Q49"/>
  <c r="V49" s="1"/>
  <c r="Z49" i="3" s="1"/>
  <c r="R49" i="1"/>
  <c r="Q40"/>
  <c r="V40" s="1"/>
  <c r="Z40" i="3" s="1"/>
  <c r="R40" i="1"/>
  <c r="R29"/>
  <c r="Q29"/>
  <c r="V29" s="1"/>
  <c r="Z29" i="3" s="1"/>
  <c r="R36" i="1"/>
  <c r="Q36"/>
  <c r="V36" s="1"/>
  <c r="Z36" i="3" s="1"/>
  <c r="Q41" i="1"/>
  <c r="V41" s="1"/>
  <c r="Z41" i="3" s="1"/>
  <c r="R41" i="1"/>
  <c r="R13"/>
  <c r="Q13"/>
  <c r="V13" s="1"/>
  <c r="Z13" i="3" s="1"/>
  <c r="R20" i="1"/>
  <c r="Q20"/>
  <c r="V20" s="1"/>
  <c r="Z20" i="3" s="1"/>
  <c r="Q33" i="1"/>
  <c r="V33" s="1"/>
  <c r="Z33" i="3" s="1"/>
  <c r="R33" i="1"/>
  <c r="Q38"/>
  <c r="V38" s="1"/>
  <c r="Z38" i="3" s="1"/>
  <c r="R38" i="1"/>
  <c r="Q43"/>
  <c r="V43" s="1"/>
  <c r="Z43" i="3" s="1"/>
  <c r="R43" i="1"/>
  <c r="R4"/>
  <c r="Q4"/>
  <c r="V4" s="1"/>
  <c r="Z4" i="3" s="1"/>
  <c r="Q26" i="1"/>
  <c r="V26" s="1"/>
  <c r="Z26" i="3" s="1"/>
  <c r="R26" i="1"/>
  <c r="Q25"/>
  <c r="V25" s="1"/>
  <c r="Z25" i="3" s="1"/>
  <c r="R25" i="1"/>
  <c r="Q16"/>
  <c r="V16" s="1"/>
  <c r="Z16" i="3" s="1"/>
  <c r="R16" i="1"/>
  <c r="Q18"/>
  <c r="V18" s="1"/>
  <c r="Z18" i="3" s="1"/>
  <c r="R18" i="1"/>
  <c r="Q17"/>
  <c r="V17" s="1"/>
  <c r="Z17" i="3" s="1"/>
  <c r="R17" i="1"/>
  <c r="Q8"/>
  <c r="V8" s="1"/>
  <c r="Z8" i="3" s="1"/>
  <c r="Q47" i="1"/>
  <c r="V47" s="1"/>
  <c r="Z47" i="3" s="1"/>
  <c r="R47" i="1"/>
  <c r="Q42"/>
  <c r="V42" s="1"/>
  <c r="Z42" i="3" s="1"/>
  <c r="R42" i="1"/>
  <c r="Q32"/>
  <c r="V32" s="1"/>
  <c r="Z32" i="3" s="1"/>
  <c r="R32" i="1"/>
  <c r="Q34"/>
  <c r="V34" s="1"/>
  <c r="Z34" i="3" s="1"/>
  <c r="R34" i="1"/>
  <c r="Q24"/>
  <c r="V24" s="1"/>
  <c r="Z24" i="3" s="1"/>
  <c r="R24" i="1"/>
  <c r="Q10"/>
  <c r="V10" s="1"/>
  <c r="Z10" i="3" s="1"/>
  <c r="Q9" i="1"/>
  <c r="V9" s="1"/>
  <c r="Z9" i="3" s="1"/>
  <c r="R9" i="1"/>
  <c r="Q31"/>
  <c r="V31" s="1"/>
  <c r="Z31" i="3" s="1"/>
  <c r="R31" i="1"/>
  <c r="R44"/>
  <c r="Q44"/>
  <c r="V44" s="1"/>
  <c r="Z44" i="3" s="1"/>
  <c r="Q39" i="1"/>
  <c r="V39" s="1"/>
  <c r="Z39" i="3" s="1"/>
  <c r="R39" i="1"/>
  <c r="Q15"/>
  <c r="V15" s="1"/>
  <c r="Z15" i="3" s="1"/>
  <c r="R15" i="1"/>
  <c r="Y56" i="3"/>
  <c r="Y97"/>
  <c r="Y89"/>
  <c r="X84"/>
  <c r="X83"/>
  <c r="X76"/>
  <c r="X68"/>
  <c r="X58"/>
  <c r="X60"/>
  <c r="Y88"/>
  <c r="Y76"/>
  <c r="Y72"/>
  <c r="X88"/>
  <c r="X75"/>
  <c r="X67"/>
  <c r="Y52"/>
  <c r="X59"/>
  <c r="Y92"/>
  <c r="X98"/>
  <c r="Y60"/>
  <c r="X74"/>
  <c r="X66"/>
  <c r="Y96"/>
  <c r="X100"/>
  <c r="X99"/>
  <c r="X90"/>
  <c r="Y80"/>
  <c r="X92"/>
  <c r="X91"/>
  <c r="X82"/>
  <c r="Y84"/>
  <c r="Y100"/>
  <c r="Y55"/>
  <c r="Y59"/>
  <c r="Y68"/>
  <c r="X84" i="1"/>
  <c r="Y84" s="1"/>
  <c r="X83"/>
  <c r="Y83" s="1"/>
  <c r="X76"/>
  <c r="Y76" s="1"/>
  <c r="X68"/>
  <c r="Y68" s="1"/>
  <c r="X88"/>
  <c r="Y88" s="1"/>
  <c r="X75"/>
  <c r="Y75" s="1"/>
  <c r="X67"/>
  <c r="Y67" s="1"/>
  <c r="X59"/>
  <c r="Y59" s="1"/>
  <c r="X98"/>
  <c r="Y98" s="1"/>
  <c r="X74"/>
  <c r="Y74" s="1"/>
  <c r="X66"/>
  <c r="Y66" s="1"/>
  <c r="X100"/>
  <c r="Y100" s="1"/>
  <c r="X99"/>
  <c r="Y99" s="1"/>
  <c r="X90"/>
  <c r="Y90" s="1"/>
  <c r="X92"/>
  <c r="Y92" s="1"/>
  <c r="X91"/>
  <c r="Y91" s="1"/>
  <c r="X82"/>
  <c r="Y82" s="1"/>
  <c r="Y31"/>
  <c r="Y38"/>
  <c r="Y51"/>
  <c r="Y13"/>
  <c r="Y30"/>
  <c r="Y27"/>
  <c r="Y5"/>
  <c r="Y50"/>
  <c r="Y10"/>
  <c r="Y36"/>
  <c r="Y4"/>
  <c r="X60"/>
  <c r="V93"/>
  <c r="V55"/>
  <c r="V90"/>
  <c r="X14"/>
  <c r="V73"/>
  <c r="X42"/>
  <c r="X35"/>
  <c r="X48"/>
  <c r="X49"/>
  <c r="V66"/>
  <c r="V89"/>
  <c r="V79"/>
  <c r="X19"/>
  <c r="X9"/>
  <c r="V97"/>
  <c r="X25"/>
  <c r="X39"/>
  <c r="V99"/>
  <c r="V82"/>
  <c r="V100"/>
  <c r="X23"/>
  <c r="X58"/>
  <c r="X12"/>
  <c r="X45"/>
  <c r="X6"/>
  <c r="X34"/>
  <c r="X44"/>
  <c r="X43"/>
  <c r="X37"/>
  <c r="X7"/>
  <c r="X28"/>
  <c r="V54"/>
  <c r="X17"/>
  <c r="V75"/>
  <c r="X8"/>
  <c r="V76"/>
  <c r="X32"/>
  <c r="X29"/>
  <c r="X24"/>
  <c r="X33"/>
  <c r="V65"/>
  <c r="V98"/>
  <c r="X11"/>
  <c r="V71"/>
  <c r="V81"/>
  <c r="X15"/>
  <c r="V86"/>
  <c r="X41"/>
  <c r="V88"/>
  <c r="V68"/>
  <c r="X57"/>
  <c r="V67"/>
  <c r="X18"/>
  <c r="V91"/>
  <c r="V83"/>
  <c r="X46"/>
  <c r="V70"/>
  <c r="X3"/>
  <c r="V92"/>
  <c r="X21"/>
  <c r="V84"/>
  <c r="X20"/>
  <c r="X40"/>
  <c r="V94"/>
  <c r="V74"/>
  <c r="X26"/>
  <c r="X22"/>
  <c r="X16"/>
  <c r="V95"/>
  <c r="X47"/>
  <c r="V59"/>
  <c r="V63"/>
  <c r="Y18" l="1"/>
  <c r="Y24"/>
  <c r="Y9"/>
  <c r="Y29"/>
  <c r="Y32"/>
  <c r="Y34"/>
  <c r="Y6"/>
  <c r="Y40"/>
  <c r="Y41"/>
  <c r="Y42"/>
  <c r="Y37"/>
  <c r="Y33"/>
  <c r="Y16"/>
  <c r="R7"/>
  <c r="Z71" i="3"/>
  <c r="Z55"/>
  <c r="Y43" i="1"/>
  <c r="Y39"/>
  <c r="Y28"/>
  <c r="Y3"/>
  <c r="Z99" i="3"/>
  <c r="Y14" i="1"/>
  <c r="Y25"/>
  <c r="Z63" i="3"/>
  <c r="Z100"/>
  <c r="Z73"/>
  <c r="Z89"/>
  <c r="Z92"/>
  <c r="Z97"/>
  <c r="Z66"/>
  <c r="Z93"/>
  <c r="Y48" i="1"/>
  <c r="Y57"/>
  <c r="Y22"/>
  <c r="Z70" i="3"/>
  <c r="Y44" i="1"/>
  <c r="Y35"/>
  <c r="Y20"/>
  <c r="Z90" i="3"/>
  <c r="Y11" i="1"/>
  <c r="Z65" i="3"/>
  <c r="Y47" i="1"/>
  <c r="Y12"/>
  <c r="Z59" i="3"/>
  <c r="Z82"/>
  <c r="Z68"/>
  <c r="Z95"/>
  <c r="Y49" i="1"/>
  <c r="Y23"/>
  <c r="Z81" i="3"/>
  <c r="Z84"/>
  <c r="Y46" i="1"/>
  <c r="Z67" i="3"/>
  <c r="Z76"/>
  <c r="Z83"/>
  <c r="Y45" i="1"/>
  <c r="Z79" i="3"/>
  <c r="Z54"/>
  <c r="Y21" i="1"/>
  <c r="Y17"/>
  <c r="Z94" i="3"/>
  <c r="Y26" i="1"/>
  <c r="Y19"/>
  <c r="Z98" i="3"/>
  <c r="Y15" i="1"/>
  <c r="Y7"/>
  <c r="Z74" i="3"/>
  <c r="Y8" i="1"/>
  <c r="Z75" i="3"/>
  <c r="Z88"/>
  <c r="Z91"/>
  <c r="Z86"/>
  <c r="R10" i="1"/>
  <c r="R8"/>
  <c r="Y58"/>
  <c r="Y60"/>
  <c r="Y1"/>
  <c r="Z40" s="1"/>
  <c r="AA40" s="1"/>
  <c r="N40" i="3" s="1"/>
  <c r="V60" i="1"/>
  <c r="V57"/>
  <c r="V58"/>
  <c r="Z57" i="3" l="1"/>
  <c r="Z60"/>
  <c r="Z58"/>
  <c r="AB40" i="1"/>
  <c r="O40" i="3" s="1"/>
  <c r="Z59" i="1"/>
  <c r="AA59" s="1"/>
  <c r="N59" i="3" s="1"/>
  <c r="Z13" i="1"/>
  <c r="Z67"/>
  <c r="AA67" s="1"/>
  <c r="N67" i="3" s="1"/>
  <c r="Z87" i="1"/>
  <c r="AA87" s="1"/>
  <c r="N87" i="3" s="1"/>
  <c r="Z23" i="1"/>
  <c r="AA23" s="1"/>
  <c r="N23" i="3" s="1"/>
  <c r="Z56" i="1"/>
  <c r="AA56" s="1"/>
  <c r="N56" i="3" s="1"/>
  <c r="Z2" i="1"/>
  <c r="Z65"/>
  <c r="AA65" s="1"/>
  <c r="N65" i="3" s="1"/>
  <c r="Z79" i="1"/>
  <c r="AA79" s="1"/>
  <c r="N79" i="3" s="1"/>
  <c r="Z42" i="1"/>
  <c r="AA42" s="1"/>
  <c r="N42" i="3" s="1"/>
  <c r="Z17" i="1"/>
  <c r="Z90"/>
  <c r="AA90" s="1"/>
  <c r="N90" i="3" s="1"/>
  <c r="Z77" i="1"/>
  <c r="AA77" s="1"/>
  <c r="N77" i="3" s="1"/>
  <c r="Z73" i="1"/>
  <c r="AA73" s="1"/>
  <c r="N73" i="3" s="1"/>
  <c r="Z21" i="1"/>
  <c r="AA21" s="1"/>
  <c r="N21" i="3" s="1"/>
  <c r="Z75" i="1"/>
  <c r="AA75" s="1"/>
  <c r="N75" i="3" s="1"/>
  <c r="Z29" i="1"/>
  <c r="AA29" s="1"/>
  <c r="N29" i="3" s="1"/>
  <c r="Z83" i="1"/>
  <c r="AA83" s="1"/>
  <c r="N83" i="3" s="1"/>
  <c r="Z37" i="1"/>
  <c r="AA37" s="1"/>
  <c r="N37" i="3" s="1"/>
  <c r="Z72" i="1"/>
  <c r="AA72" s="1"/>
  <c r="N72" i="3" s="1"/>
  <c r="Z8" i="1"/>
  <c r="Z3"/>
  <c r="Z9"/>
  <c r="Z31"/>
  <c r="AA31" s="1"/>
  <c r="N31" i="3" s="1"/>
  <c r="Z25" i="1"/>
  <c r="AA25" s="1"/>
  <c r="N25" i="3" s="1"/>
  <c r="Z101" i="1"/>
  <c r="AA101" s="1"/>
  <c r="N101" i="3" s="1"/>
  <c r="Z58" i="1"/>
  <c r="AA58" s="1"/>
  <c r="N58" i="3" s="1"/>
  <c r="Z68" i="1"/>
  <c r="AA68" s="1"/>
  <c r="N68" i="3" s="1"/>
  <c r="Z4" i="1"/>
  <c r="Z45"/>
  <c r="AA45" s="1"/>
  <c r="N45" i="3" s="1"/>
  <c r="Z78" i="1"/>
  <c r="AA78" s="1"/>
  <c r="N78" i="3" s="1"/>
  <c r="Z14" i="1"/>
  <c r="Z47"/>
  <c r="AA47" s="1"/>
  <c r="N47" i="3" s="1"/>
  <c r="Z80" i="1"/>
  <c r="AA80" s="1"/>
  <c r="N80" i="3" s="1"/>
  <c r="Z16" i="1"/>
  <c r="Z100"/>
  <c r="AA100" s="1"/>
  <c r="N100" i="3" s="1"/>
  <c r="Z15" i="1"/>
  <c r="Z34"/>
  <c r="AA34" s="1"/>
  <c r="N34" i="3" s="1"/>
  <c r="Z54" i="1"/>
  <c r="AA54" s="1"/>
  <c r="N54" i="3" s="1"/>
  <c r="Z93" i="1"/>
  <c r="AA93" s="1"/>
  <c r="N93" i="3" s="1"/>
  <c r="Z64" i="1"/>
  <c r="AA64" s="1"/>
  <c r="N64" i="3" s="1"/>
  <c r="Z19" i="1"/>
  <c r="Z39"/>
  <c r="AA39" s="1"/>
  <c r="N39" i="3" s="1"/>
  <c r="Z91" i="1"/>
  <c r="AA91" s="1"/>
  <c r="N91" i="3" s="1"/>
  <c r="Z41" i="1"/>
  <c r="AA41" s="1"/>
  <c r="N41" i="3" s="1"/>
  <c r="Z66" i="1"/>
  <c r="AA66" s="1"/>
  <c r="N66" i="3" s="1"/>
  <c r="Z99" i="1"/>
  <c r="AA99" s="1"/>
  <c r="N99" i="3" s="1"/>
  <c r="Z35" i="1"/>
  <c r="AA35" s="1"/>
  <c r="N35" i="3" s="1"/>
  <c r="Z76" i="1"/>
  <c r="AA76" s="1"/>
  <c r="N76" i="3" s="1"/>
  <c r="Z12" i="1"/>
  <c r="Z53"/>
  <c r="AA53" s="1"/>
  <c r="N53" i="3" s="1"/>
  <c r="Z86" i="1"/>
  <c r="AA86" s="1"/>
  <c r="N86" i="3" s="1"/>
  <c r="Z22" i="1"/>
  <c r="AA22" s="1"/>
  <c r="N22" i="3" s="1"/>
  <c r="Z55" i="1"/>
  <c r="AA55" s="1"/>
  <c r="N55" i="3" s="1"/>
  <c r="Z88" i="1"/>
  <c r="AA88" s="1"/>
  <c r="N88" i="3" s="1"/>
  <c r="Z24" i="1"/>
  <c r="AA24" s="1"/>
  <c r="N24" i="3" s="1"/>
  <c r="Z26" i="1"/>
  <c r="AA26" s="1"/>
  <c r="N26" i="3" s="1"/>
  <c r="Z46" i="1"/>
  <c r="AA46" s="1"/>
  <c r="N46" i="3" s="1"/>
  <c r="Z98" i="1"/>
  <c r="AA98" s="1"/>
  <c r="N98" i="3" s="1"/>
  <c r="Z85" i="1"/>
  <c r="AA85" s="1"/>
  <c r="N85" i="3" s="1"/>
  <c r="Z11" i="1"/>
  <c r="Z62"/>
  <c r="AA62" s="1"/>
  <c r="N62" i="3" s="1"/>
  <c r="Z50" i="1"/>
  <c r="AA50" s="1"/>
  <c r="N50" i="3" s="1"/>
  <c r="Z6" i="1"/>
  <c r="Z33"/>
  <c r="AA33" s="1"/>
  <c r="N33" i="3" s="1"/>
  <c r="Z49" i="1"/>
  <c r="AA49" s="1"/>
  <c r="N49" i="3" s="1"/>
  <c r="Z74" i="1"/>
  <c r="AA74" s="1"/>
  <c r="N74" i="3" s="1"/>
  <c r="Z10" i="1"/>
  <c r="Z43"/>
  <c r="AA43" s="1"/>
  <c r="N43" i="3" s="1"/>
  <c r="Z84" i="1"/>
  <c r="AA84" s="1"/>
  <c r="N84" i="3" s="1"/>
  <c r="Z20" i="1"/>
  <c r="AA20" s="1"/>
  <c r="N20" i="3" s="1"/>
  <c r="Z61" i="1"/>
  <c r="AA61" s="1"/>
  <c r="N61" i="3" s="1"/>
  <c r="Z94" i="1"/>
  <c r="AA94" s="1"/>
  <c r="N94" i="3" s="1"/>
  <c r="Z30" i="1"/>
  <c r="AA30" s="1"/>
  <c r="N30" i="3" s="1"/>
  <c r="Z63" i="1"/>
  <c r="AA63" s="1"/>
  <c r="N63" i="3" s="1"/>
  <c r="Z96" i="1"/>
  <c r="AA96" s="1"/>
  <c r="N96" i="3" s="1"/>
  <c r="Z32" i="1"/>
  <c r="AA32" s="1"/>
  <c r="N32" i="3" s="1"/>
  <c r="Z36" i="1"/>
  <c r="AA36" s="1"/>
  <c r="N36" i="3" s="1"/>
  <c r="Z48" i="1"/>
  <c r="AA48" s="1"/>
  <c r="N48" i="3" s="1"/>
  <c r="Z44" i="1"/>
  <c r="AA44" s="1"/>
  <c r="N44" i="3" s="1"/>
  <c r="Z81" i="1"/>
  <c r="AA81" s="1"/>
  <c r="N81" i="3" s="1"/>
  <c r="Z52" i="1"/>
  <c r="AA52" s="1"/>
  <c r="N52" i="3" s="1"/>
  <c r="Z95" i="1"/>
  <c r="AA95" s="1"/>
  <c r="N95" i="3" s="1"/>
  <c r="Z89" i="1"/>
  <c r="AA89" s="1"/>
  <c r="N89" i="3" s="1"/>
  <c r="Z60" i="1"/>
  <c r="AA60" s="1"/>
  <c r="N60" i="3" s="1"/>
  <c r="Z70" i="1"/>
  <c r="AA70" s="1"/>
  <c r="N70" i="3" s="1"/>
  <c r="Z97" i="1"/>
  <c r="AA97" s="1"/>
  <c r="N97" i="3" s="1"/>
  <c r="Z27" i="1"/>
  <c r="AA27" s="1"/>
  <c r="N27" i="3" s="1"/>
  <c r="Z57" i="1"/>
  <c r="AA57" s="1"/>
  <c r="N57" i="3" s="1"/>
  <c r="Z82" i="1"/>
  <c r="AA82" s="1"/>
  <c r="N82" i="3" s="1"/>
  <c r="Z18" i="1"/>
  <c r="Z51"/>
  <c r="AA51" s="1"/>
  <c r="N51" i="3" s="1"/>
  <c r="Z92" i="1"/>
  <c r="AA92" s="1"/>
  <c r="N92" i="3" s="1"/>
  <c r="Z28" i="1"/>
  <c r="AA28" s="1"/>
  <c r="N28" i="3" s="1"/>
  <c r="Z69" i="1"/>
  <c r="AA69" s="1"/>
  <c r="N69" i="3" s="1"/>
  <c r="Z5" i="1"/>
  <c r="Z38"/>
  <c r="AA38" s="1"/>
  <c r="N38" i="3" s="1"/>
  <c r="Z71" i="1"/>
  <c r="AA71" s="1"/>
  <c r="N71" i="3" s="1"/>
  <c r="Z7" i="1"/>
  <c r="AA19"/>
  <c r="AA9"/>
  <c r="AA3"/>
  <c r="AA14"/>
  <c r="AA13"/>
  <c r="AA10"/>
  <c r="AA12"/>
  <c r="AA17"/>
  <c r="AA2"/>
  <c r="AA16"/>
  <c r="AA18"/>
  <c r="AA7"/>
  <c r="AA8"/>
  <c r="AA6"/>
  <c r="AA4"/>
  <c r="AA5"/>
  <c r="AA15"/>
  <c r="AA11"/>
  <c r="N11" i="3" l="1"/>
  <c r="N15"/>
  <c r="N5"/>
  <c r="N4"/>
  <c r="N6"/>
  <c r="N8"/>
  <c r="N7"/>
  <c r="N18"/>
  <c r="N16"/>
  <c r="N17"/>
  <c r="N12"/>
  <c r="N10"/>
  <c r="N13"/>
  <c r="N14"/>
  <c r="N3"/>
  <c r="N9"/>
  <c r="N19"/>
  <c r="N2"/>
  <c r="AB69" i="1"/>
  <c r="O69" i="3" s="1"/>
  <c r="AB48" i="1"/>
  <c r="O48" i="3" s="1"/>
  <c r="AB50" i="1"/>
  <c r="O50" i="3" s="1"/>
  <c r="AB54" i="1"/>
  <c r="O54" i="3" s="1"/>
  <c r="AB21" i="1"/>
  <c r="O21" i="3" s="1"/>
  <c r="AB27" i="1"/>
  <c r="O27" i="3" s="1"/>
  <c r="AB61" i="1"/>
  <c r="O61" i="3" s="1"/>
  <c r="AB6" i="1"/>
  <c r="O6" i="3" s="1"/>
  <c r="AB24" i="1"/>
  <c r="O24" i="3" s="1"/>
  <c r="AB93" i="1"/>
  <c r="O93" i="3" s="1"/>
  <c r="AB14" i="1"/>
  <c r="O14" i="3" s="1"/>
  <c r="AB31" i="1"/>
  <c r="O31" i="3" s="1"/>
  <c r="AB75" i="1"/>
  <c r="O75" i="3" s="1"/>
  <c r="AB65" i="1"/>
  <c r="O65" i="3" s="1"/>
  <c r="AB38" i="1"/>
  <c r="O38" i="3" s="1"/>
  <c r="AB57" i="1"/>
  <c r="O57" i="3" s="1"/>
  <c r="AB81" i="1"/>
  <c r="O81" i="3" s="1"/>
  <c r="AB94" i="1"/>
  <c r="O94" i="3" s="1"/>
  <c r="AB33" i="1"/>
  <c r="O33" i="3" s="1"/>
  <c r="AB26" i="1"/>
  <c r="O26" i="3" s="1"/>
  <c r="AB76" i="1"/>
  <c r="O76" i="3" s="1"/>
  <c r="AB64" i="1"/>
  <c r="O64" i="3" s="1"/>
  <c r="AB47" i="1"/>
  <c r="O47" i="3" s="1"/>
  <c r="AB25" i="1"/>
  <c r="O25" i="3" s="1"/>
  <c r="AB29" i="1"/>
  <c r="O29" i="3" s="1"/>
  <c r="AB79" i="1"/>
  <c r="O79" i="3" s="1"/>
  <c r="AB59" i="1"/>
  <c r="O59" i="3" s="1"/>
  <c r="AB71" i="1"/>
  <c r="O71" i="3" s="1"/>
  <c r="AB82" i="1"/>
  <c r="O82" i="3" s="1"/>
  <c r="AB52" i="1"/>
  <c r="O52" i="3" s="1"/>
  <c r="AB30" i="1"/>
  <c r="O30" i="3" s="1"/>
  <c r="AB49" i="1"/>
  <c r="O49" i="3" s="1"/>
  <c r="AB46" i="1"/>
  <c r="O46" i="3" s="1"/>
  <c r="AB12" i="1"/>
  <c r="O12" i="3" s="1"/>
  <c r="AB19" i="1"/>
  <c r="O19" i="3" s="1"/>
  <c r="AB80" i="1"/>
  <c r="O80" i="3" s="1"/>
  <c r="AB101" i="1"/>
  <c r="O101" i="3" s="1"/>
  <c r="AB83" i="1"/>
  <c r="O83" i="3" s="1"/>
  <c r="AB42" i="1"/>
  <c r="O42" i="3" s="1"/>
  <c r="AB13" i="1"/>
  <c r="O13" i="3" s="1"/>
  <c r="AB5" i="1"/>
  <c r="AB39"/>
  <c r="AB16"/>
  <c r="O16" i="3" s="1"/>
  <c r="AB97" i="1"/>
  <c r="O97" i="3" s="1"/>
  <c r="AB20" i="1"/>
  <c r="O20" i="3" s="1"/>
  <c r="AB88" i="1"/>
  <c r="O88" i="3" s="1"/>
  <c r="AB78" i="1"/>
  <c r="O78" i="3" s="1"/>
  <c r="AB18" i="1"/>
  <c r="O18" i="3" s="1"/>
  <c r="AB95" i="1"/>
  <c r="O95" i="3" s="1"/>
  <c r="AB63" i="1"/>
  <c r="O63" i="3" s="1"/>
  <c r="AB74" i="1"/>
  <c r="O74" i="3" s="1"/>
  <c r="AB98" i="1"/>
  <c r="O98" i="3" s="1"/>
  <c r="AB53" i="1"/>
  <c r="O53" i="3" s="1"/>
  <c r="AB58" i="1"/>
  <c r="O58" i="3" s="1"/>
  <c r="AB37" i="1"/>
  <c r="O37" i="3" s="1"/>
  <c r="AB67" i="1"/>
  <c r="O67" i="3" s="1"/>
  <c r="AB51" i="1"/>
  <c r="O51" i="3" s="1"/>
  <c r="AB89" i="1"/>
  <c r="O89" i="3" s="1"/>
  <c r="AB96" i="1"/>
  <c r="O96" i="3" s="1"/>
  <c r="AB86" i="1"/>
  <c r="O86" i="3" s="1"/>
  <c r="AB11" i="1"/>
  <c r="AB22"/>
  <c r="O22" i="3" s="1"/>
  <c r="AB41" i="1"/>
  <c r="O41" i="3" s="1"/>
  <c r="AB4" i="1"/>
  <c r="AB8"/>
  <c r="O8" i="3" s="1"/>
  <c r="AB77" i="1"/>
  <c r="O77" i="3" s="1"/>
  <c r="AB23" i="1"/>
  <c r="O23" i="3" s="1"/>
  <c r="AB7" i="1"/>
  <c r="AB17"/>
  <c r="O17" i="3" s="1"/>
  <c r="AB10" i="1"/>
  <c r="AB85"/>
  <c r="O85" i="3" s="1"/>
  <c r="AB91" i="1"/>
  <c r="O91" i="3" s="1"/>
  <c r="AB100" i="1"/>
  <c r="O100" i="3" s="1"/>
  <c r="AB68" i="1"/>
  <c r="O68" i="3" s="1"/>
  <c r="AB72" i="1"/>
  <c r="O72" i="3" s="1"/>
  <c r="AB90" i="1"/>
  <c r="O90" i="3" s="1"/>
  <c r="AB87" i="1"/>
  <c r="O87" i="3" s="1"/>
  <c r="AB92" i="1"/>
  <c r="O92" i="3" s="1"/>
  <c r="AB60" i="1"/>
  <c r="O60" i="3" s="1"/>
  <c r="AB32" i="1"/>
  <c r="O32" i="3" s="1"/>
  <c r="AB43" i="1"/>
  <c r="O43" i="3" s="1"/>
  <c r="AB15" i="1"/>
  <c r="O15" i="3" s="1"/>
  <c r="AB28" i="1"/>
  <c r="O28" i="3" s="1"/>
  <c r="AB70" i="1"/>
  <c r="AB36"/>
  <c r="O36" i="3" s="1"/>
  <c r="AB84" i="1"/>
  <c r="O84" i="3" s="1"/>
  <c r="AB62" i="1"/>
  <c r="O62" i="3" s="1"/>
  <c r="AB55" i="1"/>
  <c r="O55" i="3" s="1"/>
  <c r="AB66" i="1"/>
  <c r="O66" i="3" s="1"/>
  <c r="AB34" i="1"/>
  <c r="O34" i="3" s="1"/>
  <c r="AB45" i="1"/>
  <c r="O45" i="3" s="1"/>
  <c r="AB3" i="1"/>
  <c r="AB73"/>
  <c r="O73" i="3" s="1"/>
  <c r="AB56" i="1"/>
  <c r="O56" i="3" s="1"/>
  <c r="AB99" i="1"/>
  <c r="O99" i="3" s="1"/>
  <c r="AB9" i="1"/>
  <c r="O9" i="3" s="1"/>
  <c r="AB44" i="1"/>
  <c r="O44" i="3" s="1"/>
  <c r="AB35" i="1"/>
  <c r="O35" i="3" s="1"/>
  <c r="AB2" i="1"/>
  <c r="AK10" i="3" l="1"/>
  <c r="AK18"/>
  <c r="AK26"/>
  <c r="AK34"/>
  <c r="AK42"/>
  <c r="AK50"/>
  <c r="AK58"/>
  <c r="AK66"/>
  <c r="AK74"/>
  <c r="AK82"/>
  <c r="AK90"/>
  <c r="AK98"/>
  <c r="AK106"/>
  <c r="AK114"/>
  <c r="AK122"/>
  <c r="AK130"/>
  <c r="AK138"/>
  <c r="AK146"/>
  <c r="AK154"/>
  <c r="AK162"/>
  <c r="AK170"/>
  <c r="AK178"/>
  <c r="AK186"/>
  <c r="AK194"/>
  <c r="AK202"/>
  <c r="AK210"/>
  <c r="AK218"/>
  <c r="AK226"/>
  <c r="AK234"/>
  <c r="AK70"/>
  <c r="AK118"/>
  <c r="AK134"/>
  <c r="AK158"/>
  <c r="AK198"/>
  <c r="AK230"/>
  <c r="AK5"/>
  <c r="AK37"/>
  <c r="AK53"/>
  <c r="AK85"/>
  <c r="AK117"/>
  <c r="AK141"/>
  <c r="AK165"/>
  <c r="AK197"/>
  <c r="AK229"/>
  <c r="AK12"/>
  <c r="AK44"/>
  <c r="AK60"/>
  <c r="AK92"/>
  <c r="AK124"/>
  <c r="AK140"/>
  <c r="AK164"/>
  <c r="AK196"/>
  <c r="AK27"/>
  <c r="AK35"/>
  <c r="AK67"/>
  <c r="AK99"/>
  <c r="AK115"/>
  <c r="AK147"/>
  <c r="AK179"/>
  <c r="AK211"/>
  <c r="AK235"/>
  <c r="AL235" s="1"/>
  <c r="AK9"/>
  <c r="AK17"/>
  <c r="AK25"/>
  <c r="AK33"/>
  <c r="AK41"/>
  <c r="AK49"/>
  <c r="AK57"/>
  <c r="AK65"/>
  <c r="AK73"/>
  <c r="AK81"/>
  <c r="AK89"/>
  <c r="AK97"/>
  <c r="AK105"/>
  <c r="AK113"/>
  <c r="AK121"/>
  <c r="AK129"/>
  <c r="AK137"/>
  <c r="AK145"/>
  <c r="AK153"/>
  <c r="AK161"/>
  <c r="AK169"/>
  <c r="AK177"/>
  <c r="AK185"/>
  <c r="AK193"/>
  <c r="AK201"/>
  <c r="AK209"/>
  <c r="AK217"/>
  <c r="AK225"/>
  <c r="AK233"/>
  <c r="AK22"/>
  <c r="AK46"/>
  <c r="AK78"/>
  <c r="AK94"/>
  <c r="AK126"/>
  <c r="AK174"/>
  <c r="AK206"/>
  <c r="AK21"/>
  <c r="AK61"/>
  <c r="AK93"/>
  <c r="AK133"/>
  <c r="AK173"/>
  <c r="AK213"/>
  <c r="AK20"/>
  <c r="AK68"/>
  <c r="AK100"/>
  <c r="AK148"/>
  <c r="AK180"/>
  <c r="AK220"/>
  <c r="AK3"/>
  <c r="AK51"/>
  <c r="AK91"/>
  <c r="AK131"/>
  <c r="AK163"/>
  <c r="AK195"/>
  <c r="AK8"/>
  <c r="AK16"/>
  <c r="AK24"/>
  <c r="AK32"/>
  <c r="AK40"/>
  <c r="AK48"/>
  <c r="AK56"/>
  <c r="AK64"/>
  <c r="AK72"/>
  <c r="AK80"/>
  <c r="AK88"/>
  <c r="AK96"/>
  <c r="AK104"/>
  <c r="AK112"/>
  <c r="AK120"/>
  <c r="AK128"/>
  <c r="AK136"/>
  <c r="AK144"/>
  <c r="AK152"/>
  <c r="AK160"/>
  <c r="AK168"/>
  <c r="AK176"/>
  <c r="AK184"/>
  <c r="AK192"/>
  <c r="AK200"/>
  <c r="AK208"/>
  <c r="AK216"/>
  <c r="AK224"/>
  <c r="AK232"/>
  <c r="AK62"/>
  <c r="AK102"/>
  <c r="AK142"/>
  <c r="AK166"/>
  <c r="AK190"/>
  <c r="AK214"/>
  <c r="AK13"/>
  <c r="AK45"/>
  <c r="AK77"/>
  <c r="AK101"/>
  <c r="AK125"/>
  <c r="AK157"/>
  <c r="AK181"/>
  <c r="AK205"/>
  <c r="AK4"/>
  <c r="AK36"/>
  <c r="AK52"/>
  <c r="AK84"/>
  <c r="AK116"/>
  <c r="AK132"/>
  <c r="AK172"/>
  <c r="AK204"/>
  <c r="AK212"/>
  <c r="AK19"/>
  <c r="AK43"/>
  <c r="AK75"/>
  <c r="AK107"/>
  <c r="AK123"/>
  <c r="AK155"/>
  <c r="AK187"/>
  <c r="AK203"/>
  <c r="AK227"/>
  <c r="AK7"/>
  <c r="AK15"/>
  <c r="AK23"/>
  <c r="AK31"/>
  <c r="AK39"/>
  <c r="AK47"/>
  <c r="AK55"/>
  <c r="AK63"/>
  <c r="AK71"/>
  <c r="AK79"/>
  <c r="AK87"/>
  <c r="AK95"/>
  <c r="AK103"/>
  <c r="AK111"/>
  <c r="AK119"/>
  <c r="AK127"/>
  <c r="AK135"/>
  <c r="AK143"/>
  <c r="AK151"/>
  <c r="AK159"/>
  <c r="AK167"/>
  <c r="AK175"/>
  <c r="AK183"/>
  <c r="AK191"/>
  <c r="AK199"/>
  <c r="AK207"/>
  <c r="AK215"/>
  <c r="AK223"/>
  <c r="AK231"/>
  <c r="AK6"/>
  <c r="AK14"/>
  <c r="AK30"/>
  <c r="AK38"/>
  <c r="AK54"/>
  <c r="AK86"/>
  <c r="AK110"/>
  <c r="AK150"/>
  <c r="AK182"/>
  <c r="AK222"/>
  <c r="AK29"/>
  <c r="AK69"/>
  <c r="AK109"/>
  <c r="AK149"/>
  <c r="AK189"/>
  <c r="AK221"/>
  <c r="AK28"/>
  <c r="AK76"/>
  <c r="AK108"/>
  <c r="AK156"/>
  <c r="AK188"/>
  <c r="AK228"/>
  <c r="AK11"/>
  <c r="AK59"/>
  <c r="AK83"/>
  <c r="AK139"/>
  <c r="AK171"/>
  <c r="AK219"/>
  <c r="AK2"/>
  <c r="O39"/>
  <c r="O7"/>
  <c r="O4"/>
  <c r="O5"/>
  <c r="O3"/>
  <c r="O70"/>
  <c r="O11"/>
  <c r="O10"/>
  <c r="O2"/>
  <c r="AL219" l="1"/>
  <c r="AL69"/>
  <c r="AL199"/>
  <c r="AL7"/>
  <c r="AL77"/>
  <c r="AL176"/>
  <c r="AL112"/>
  <c r="AL131"/>
  <c r="AL206"/>
  <c r="AL97"/>
  <c r="AL115"/>
  <c r="AL141"/>
  <c r="AL202"/>
  <c r="AL10"/>
  <c r="AL109"/>
  <c r="AL207"/>
  <c r="AL79"/>
  <c r="AL75"/>
  <c r="AL102"/>
  <c r="AL56"/>
  <c r="AL100"/>
  <c r="AL233"/>
  <c r="AL147"/>
  <c r="AL146"/>
  <c r="AL149"/>
  <c r="AL107"/>
  <c r="AL195"/>
  <c r="AL177"/>
  <c r="AL164"/>
  <c r="AL154"/>
  <c r="AL223"/>
  <c r="AL132"/>
  <c r="AL72"/>
  <c r="AL185"/>
  <c r="AL196"/>
  <c r="AL162"/>
  <c r="AL231"/>
  <c r="AL103"/>
  <c r="AL39"/>
  <c r="AL155"/>
  <c r="AL172"/>
  <c r="AL181"/>
  <c r="AL190"/>
  <c r="AL208"/>
  <c r="AL144"/>
  <c r="AL80"/>
  <c r="AL16"/>
  <c r="AL220"/>
  <c r="AL133"/>
  <c r="AL78"/>
  <c r="AL193"/>
  <c r="AL129"/>
  <c r="AL65"/>
  <c r="AL27"/>
  <c r="AL12"/>
  <c r="AL37"/>
  <c r="AL234"/>
  <c r="AL170"/>
  <c r="AL106"/>
  <c r="AL42"/>
  <c r="AL156"/>
  <c r="AL38"/>
  <c r="AL135"/>
  <c r="AL71"/>
  <c r="AL52"/>
  <c r="AL62"/>
  <c r="AL48"/>
  <c r="AL68"/>
  <c r="AL161"/>
  <c r="AL33"/>
  <c r="AL124"/>
  <c r="AL158"/>
  <c r="AL74"/>
  <c r="AL54"/>
  <c r="AL143"/>
  <c r="AL15"/>
  <c r="AL84"/>
  <c r="AL120"/>
  <c r="AL163"/>
  <c r="AL21"/>
  <c r="AL169"/>
  <c r="AL165"/>
  <c r="AL82"/>
  <c r="AL151"/>
  <c r="AL116"/>
  <c r="AL192"/>
  <c r="AL22"/>
  <c r="AL179"/>
  <c r="AL26"/>
  <c r="AL110"/>
  <c r="AL31"/>
  <c r="AL200"/>
  <c r="AL180"/>
  <c r="AL211"/>
  <c r="AL226"/>
  <c r="AL221"/>
  <c r="AL28"/>
  <c r="AL47"/>
  <c r="AL187"/>
  <c r="AL204"/>
  <c r="AL205"/>
  <c r="AL214"/>
  <c r="AL216"/>
  <c r="AL152"/>
  <c r="AL88"/>
  <c r="AL24"/>
  <c r="AL3"/>
  <c r="AL173"/>
  <c r="AL94"/>
  <c r="AL201"/>
  <c r="AL137"/>
  <c r="AL73"/>
  <c r="AL9"/>
  <c r="AL35"/>
  <c r="AL44"/>
  <c r="AL53"/>
  <c r="AL70"/>
  <c r="AL178"/>
  <c r="AL114"/>
  <c r="AL50"/>
  <c r="AL43"/>
  <c r="AL225"/>
  <c r="AL138"/>
  <c r="AL188"/>
  <c r="AL101"/>
  <c r="AL184"/>
  <c r="AL105"/>
  <c r="AL140"/>
  <c r="AL210"/>
  <c r="AL228"/>
  <c r="AL215"/>
  <c r="AL87"/>
  <c r="AL142"/>
  <c r="AL64"/>
  <c r="AL148"/>
  <c r="AL49"/>
  <c r="AL230"/>
  <c r="AL90"/>
  <c r="AL189"/>
  <c r="AL95"/>
  <c r="AL157"/>
  <c r="AL136"/>
  <c r="AL93"/>
  <c r="AL121"/>
  <c r="AL229"/>
  <c r="AL98"/>
  <c r="AL59"/>
  <c r="AL167"/>
  <c r="AL182"/>
  <c r="AL175"/>
  <c r="AL139"/>
  <c r="AL76"/>
  <c r="AL222"/>
  <c r="AL14"/>
  <c r="AL183"/>
  <c r="AL119"/>
  <c r="AL55"/>
  <c r="AL203"/>
  <c r="AL212"/>
  <c r="AL4"/>
  <c r="AL13"/>
  <c r="AL224"/>
  <c r="AL160"/>
  <c r="AL96"/>
  <c r="AL32"/>
  <c r="AL51"/>
  <c r="AL213"/>
  <c r="AL126"/>
  <c r="AL209"/>
  <c r="AL145"/>
  <c r="AL81"/>
  <c r="AL17"/>
  <c r="AL67"/>
  <c r="AL60"/>
  <c r="AL85"/>
  <c r="AL118"/>
  <c r="AL186"/>
  <c r="AL122"/>
  <c r="AL58"/>
  <c r="AL41"/>
  <c r="AL198"/>
  <c r="AL18"/>
  <c r="AL86"/>
  <c r="AL23"/>
  <c r="AL125"/>
  <c r="AL128"/>
  <c r="AL61"/>
  <c r="AL113"/>
  <c r="AL197"/>
  <c r="AL218"/>
  <c r="AL11"/>
  <c r="AL159"/>
  <c r="AL123"/>
  <c r="AL166"/>
  <c r="AL8"/>
  <c r="AL46"/>
  <c r="AL57"/>
  <c r="AL5"/>
  <c r="AL34"/>
  <c r="AL150"/>
  <c r="AL83"/>
  <c r="AL6"/>
  <c r="AL111"/>
  <c r="AL171"/>
  <c r="AL108"/>
  <c r="AL29"/>
  <c r="AL30"/>
  <c r="AL191"/>
  <c r="AL127"/>
  <c r="AL63"/>
  <c r="AL227"/>
  <c r="AL19"/>
  <c r="AL36"/>
  <c r="AL45"/>
  <c r="AL232"/>
  <c r="AL168"/>
  <c r="AL104"/>
  <c r="AL40"/>
  <c r="AL91"/>
  <c r="AL20"/>
  <c r="AL174"/>
  <c r="AL217"/>
  <c r="AL153"/>
  <c r="AL89"/>
  <c r="AL25"/>
  <c r="AL99"/>
  <c r="AL92"/>
  <c r="AL117"/>
  <c r="AL134"/>
  <c r="AL194"/>
  <c r="AL130"/>
  <c r="AL66"/>
  <c r="AL2"/>
  <c r="AK1"/>
  <c r="AM25" l="1"/>
  <c r="AM8"/>
  <c r="AM16"/>
  <c r="AM24"/>
  <c r="AM32"/>
  <c r="AM40"/>
  <c r="AM48"/>
  <c r="AM56"/>
  <c r="AM64"/>
  <c r="AM72"/>
  <c r="AM80"/>
  <c r="AM88"/>
  <c r="AM96"/>
  <c r="AM104"/>
  <c r="AM112"/>
  <c r="AM120"/>
  <c r="AM128"/>
  <c r="AM136"/>
  <c r="AM144"/>
  <c r="AM152"/>
  <c r="AM160"/>
  <c r="AM168"/>
  <c r="AM176"/>
  <c r="AM184"/>
  <c r="AM192"/>
  <c r="AM200"/>
  <c r="AM208"/>
  <c r="AM216"/>
  <c r="AM224"/>
  <c r="AM232"/>
  <c r="AM14"/>
  <c r="AM22"/>
  <c r="AM38"/>
  <c r="AM54"/>
  <c r="AM78"/>
  <c r="AM94"/>
  <c r="AM102"/>
  <c r="AM118"/>
  <c r="AM134"/>
  <c r="AM150"/>
  <c r="AM166"/>
  <c r="AM182"/>
  <c r="AM198"/>
  <c r="AM214"/>
  <c r="AM230"/>
  <c r="AM13"/>
  <c r="AM21"/>
  <c r="AM37"/>
  <c r="AM53"/>
  <c r="AM69"/>
  <c r="AM93"/>
  <c r="AM109"/>
  <c r="AM125"/>
  <c r="AM141"/>
  <c r="AM149"/>
  <c r="AM165"/>
  <c r="AM181"/>
  <c r="AM205"/>
  <c r="AM221"/>
  <c r="AM4"/>
  <c r="AM124"/>
  <c r="AM156"/>
  <c r="AM172"/>
  <c r="AM188"/>
  <c r="AM204"/>
  <c r="AM220"/>
  <c r="AM3"/>
  <c r="AM19"/>
  <c r="AM35"/>
  <c r="AM51"/>
  <c r="AM67"/>
  <c r="AM83"/>
  <c r="AM99"/>
  <c r="AM115"/>
  <c r="AM131"/>
  <c r="AM147"/>
  <c r="AM163"/>
  <c r="AM179"/>
  <c r="AM195"/>
  <c r="AM211"/>
  <c r="AM227"/>
  <c r="AM18"/>
  <c r="AM34"/>
  <c r="AM50"/>
  <c r="AM66"/>
  <c r="AM82"/>
  <c r="AM98"/>
  <c r="AM114"/>
  <c r="AM130"/>
  <c r="AM146"/>
  <c r="AM162"/>
  <c r="AM178"/>
  <c r="AM194"/>
  <c r="AM210"/>
  <c r="AM226"/>
  <c r="AM17"/>
  <c r="AM33"/>
  <c r="AM49"/>
  <c r="AM65"/>
  <c r="AM81"/>
  <c r="AM97"/>
  <c r="AM113"/>
  <c r="AM129"/>
  <c r="AM145"/>
  <c r="AM161"/>
  <c r="AM177"/>
  <c r="AM193"/>
  <c r="AM209"/>
  <c r="AM225"/>
  <c r="AM7"/>
  <c r="AM15"/>
  <c r="AM23"/>
  <c r="AM31"/>
  <c r="AM39"/>
  <c r="AM47"/>
  <c r="AM55"/>
  <c r="AM63"/>
  <c r="AM71"/>
  <c r="AM79"/>
  <c r="AM87"/>
  <c r="AM95"/>
  <c r="AM103"/>
  <c r="AM111"/>
  <c r="AM119"/>
  <c r="AM127"/>
  <c r="AM135"/>
  <c r="AM143"/>
  <c r="AM151"/>
  <c r="AM159"/>
  <c r="AM167"/>
  <c r="AM175"/>
  <c r="AM183"/>
  <c r="AM191"/>
  <c r="AM199"/>
  <c r="AM207"/>
  <c r="AM215"/>
  <c r="AM223"/>
  <c r="AM231"/>
  <c r="AM6"/>
  <c r="AM30"/>
  <c r="AM46"/>
  <c r="AM62"/>
  <c r="AM70"/>
  <c r="AM86"/>
  <c r="AM110"/>
  <c r="AM126"/>
  <c r="AM142"/>
  <c r="AM158"/>
  <c r="AM174"/>
  <c r="AM190"/>
  <c r="AM206"/>
  <c r="AM222"/>
  <c r="AM5"/>
  <c r="AM29"/>
  <c r="AM45"/>
  <c r="AM61"/>
  <c r="AM77"/>
  <c r="AM85"/>
  <c r="AM101"/>
  <c r="AM117"/>
  <c r="AM133"/>
  <c r="AM157"/>
  <c r="AM173"/>
  <c r="AM189"/>
  <c r="AM197"/>
  <c r="AM213"/>
  <c r="AM229"/>
  <c r="AM12"/>
  <c r="AM20"/>
  <c r="AM28"/>
  <c r="AM36"/>
  <c r="AM44"/>
  <c r="AM52"/>
  <c r="AM60"/>
  <c r="AM68"/>
  <c r="AM76"/>
  <c r="AM84"/>
  <c r="AM92"/>
  <c r="AM100"/>
  <c r="AM108"/>
  <c r="AM116"/>
  <c r="AM132"/>
  <c r="AM140"/>
  <c r="AM148"/>
  <c r="AM164"/>
  <c r="AM180"/>
  <c r="AM196"/>
  <c r="AM212"/>
  <c r="AM228"/>
  <c r="AM11"/>
  <c r="AM27"/>
  <c r="AM43"/>
  <c r="AM59"/>
  <c r="AM75"/>
  <c r="AM91"/>
  <c r="AM107"/>
  <c r="AM123"/>
  <c r="AM139"/>
  <c r="AM155"/>
  <c r="AM171"/>
  <c r="AM187"/>
  <c r="AM203"/>
  <c r="AM219"/>
  <c r="AM235"/>
  <c r="AM10"/>
  <c r="AM26"/>
  <c r="AM42"/>
  <c r="AM58"/>
  <c r="AM74"/>
  <c r="AM90"/>
  <c r="AM106"/>
  <c r="AM122"/>
  <c r="AM138"/>
  <c r="AM154"/>
  <c r="AM170"/>
  <c r="AM186"/>
  <c r="AM202"/>
  <c r="AM218"/>
  <c r="AM234"/>
  <c r="AM9"/>
  <c r="AM41"/>
  <c r="AM57"/>
  <c r="AM73"/>
  <c r="AM89"/>
  <c r="AM105"/>
  <c r="AM121"/>
  <c r="AM137"/>
  <c r="AM153"/>
  <c r="AM169"/>
  <c r="AM185"/>
  <c r="AM201"/>
  <c r="AM217"/>
  <c r="AM233"/>
  <c r="AM2"/>
  <c r="AO56"/>
  <c r="AO120"/>
  <c r="AO184"/>
  <c r="AO22"/>
  <c r="AO150"/>
  <c r="AO37"/>
  <c r="AO165"/>
  <c r="AO188"/>
  <c r="AO83"/>
  <c r="AO211"/>
  <c r="AO114"/>
  <c r="AO17"/>
  <c r="AO145"/>
  <c r="AO23"/>
  <c r="AO87"/>
  <c r="AO151"/>
  <c r="AO215"/>
  <c r="AO86"/>
  <c r="AO222"/>
  <c r="AO117"/>
  <c r="AO12"/>
  <c r="AO76"/>
  <c r="AO148"/>
  <c r="AO43"/>
  <c r="AO171"/>
  <c r="AO58"/>
  <c r="AO186"/>
  <c r="AO89"/>
  <c r="AO217"/>
  <c r="AO121"/>
  <c r="AO128"/>
  <c r="AO99"/>
  <c r="AO95"/>
  <c r="AO133"/>
  <c r="AO164"/>
  <c r="AO74"/>
  <c r="AO233"/>
  <c r="AO48"/>
  <c r="AO112"/>
  <c r="AO176"/>
  <c r="AO14"/>
  <c r="AO134"/>
  <c r="AO21"/>
  <c r="AO149"/>
  <c r="AO172"/>
  <c r="AO67"/>
  <c r="AO195"/>
  <c r="AO98"/>
  <c r="AO226"/>
  <c r="AO129"/>
  <c r="AO15"/>
  <c r="AO79"/>
  <c r="AO143"/>
  <c r="AO207"/>
  <c r="AO70"/>
  <c r="AO206"/>
  <c r="AO101"/>
  <c r="AO229"/>
  <c r="AO68"/>
  <c r="AO140"/>
  <c r="AO27"/>
  <c r="AO155"/>
  <c r="AO42"/>
  <c r="AO170"/>
  <c r="AO73"/>
  <c r="AO201"/>
  <c r="AO32"/>
  <c r="AO160"/>
  <c r="AO102"/>
  <c r="AO125"/>
  <c r="AO35"/>
  <c r="AO66"/>
  <c r="AO97"/>
  <c r="AO225"/>
  <c r="AO127"/>
  <c r="AO46"/>
  <c r="AO197"/>
  <c r="AO52"/>
  <c r="AO228"/>
  <c r="AO10"/>
  <c r="AO88"/>
  <c r="AO214"/>
  <c r="AO4"/>
  <c r="AO153"/>
  <c r="AO80"/>
  <c r="AO144"/>
  <c r="AO208"/>
  <c r="AO78"/>
  <c r="AO198"/>
  <c r="AO93"/>
  <c r="AO221"/>
  <c r="AO3"/>
  <c r="AO131"/>
  <c r="AO162"/>
  <c r="AO65"/>
  <c r="AO47"/>
  <c r="AO175"/>
  <c r="AO142"/>
  <c r="AO45"/>
  <c r="AO173"/>
  <c r="AO36"/>
  <c r="AO100"/>
  <c r="AO196"/>
  <c r="AO91"/>
  <c r="AO219"/>
  <c r="AO106"/>
  <c r="AO234"/>
  <c r="AO137"/>
  <c r="AO72"/>
  <c r="AO200"/>
  <c r="AO69"/>
  <c r="AO220"/>
  <c r="AO18"/>
  <c r="AO92"/>
  <c r="AO218"/>
  <c r="AO25"/>
  <c r="AO166"/>
  <c r="AO181"/>
  <c r="AO130"/>
  <c r="AO31"/>
  <c r="AO223"/>
  <c r="AO20"/>
  <c r="AO187"/>
  <c r="AO202"/>
  <c r="AO40"/>
  <c r="AO104"/>
  <c r="AO168"/>
  <c r="AO232"/>
  <c r="AO118"/>
  <c r="AO13"/>
  <c r="AO141"/>
  <c r="AO156"/>
  <c r="AO51"/>
  <c r="AO179"/>
  <c r="AO82"/>
  <c r="AO210"/>
  <c r="AO113"/>
  <c r="AO7"/>
  <c r="AO71"/>
  <c r="AO135"/>
  <c r="AO199"/>
  <c r="AO62"/>
  <c r="AO190"/>
  <c r="AO85"/>
  <c r="AO213"/>
  <c r="AO60"/>
  <c r="AO132"/>
  <c r="AO11"/>
  <c r="AO139"/>
  <c r="AO26"/>
  <c r="AO154"/>
  <c r="AO57"/>
  <c r="AO185"/>
  <c r="AO96"/>
  <c r="AO224"/>
  <c r="AO230"/>
  <c r="AO124"/>
  <c r="AO163"/>
  <c r="AO194"/>
  <c r="AO63"/>
  <c r="AO191"/>
  <c r="AO174"/>
  <c r="AO77"/>
  <c r="AO116"/>
  <c r="AO123"/>
  <c r="AO138"/>
  <c r="AO41"/>
  <c r="AO169"/>
  <c r="AO24"/>
  <c r="AO152"/>
  <c r="AO216"/>
  <c r="AO94"/>
  <c r="AO109"/>
  <c r="AO19"/>
  <c r="AO147"/>
  <c r="AO50"/>
  <c r="AO178"/>
  <c r="AO81"/>
  <c r="AO209"/>
  <c r="AO55"/>
  <c r="AO119"/>
  <c r="AO183"/>
  <c r="AO30"/>
  <c r="AO158"/>
  <c r="AO61"/>
  <c r="AO189"/>
  <c r="AO44"/>
  <c r="AO108"/>
  <c r="AO212"/>
  <c r="AO107"/>
  <c r="AO235"/>
  <c r="AO122"/>
  <c r="AO9"/>
  <c r="AO16"/>
  <c r="AO34"/>
  <c r="AO193"/>
  <c r="AO111"/>
  <c r="AO6"/>
  <c r="AO8"/>
  <c r="AO75"/>
  <c r="AO64"/>
  <c r="AO38"/>
  <c r="AO53"/>
  <c r="AO227"/>
  <c r="AO161"/>
  <c r="AO110"/>
  <c r="AO84"/>
  <c r="AO59"/>
  <c r="AO105"/>
  <c r="AO136"/>
  <c r="AO54"/>
  <c r="AO182"/>
  <c r="AO205"/>
  <c r="AO115"/>
  <c r="AO146"/>
  <c r="AO49"/>
  <c r="AO177"/>
  <c r="AO39"/>
  <c r="AO103"/>
  <c r="AO167"/>
  <c r="AO231"/>
  <c r="AO126"/>
  <c r="AO29"/>
  <c r="AO157"/>
  <c r="AO28"/>
  <c r="AO180"/>
  <c r="AO203"/>
  <c r="AO90"/>
  <c r="AO192"/>
  <c r="AO204"/>
  <c r="AO33"/>
  <c r="AO159"/>
  <c r="AO5"/>
  <c r="AO2"/>
  <c r="AN2"/>
  <c r="AN56"/>
  <c r="AN120"/>
  <c r="AN184"/>
  <c r="AN22"/>
  <c r="AN150"/>
  <c r="AN37"/>
  <c r="AN165"/>
  <c r="AN188"/>
  <c r="AN83"/>
  <c r="AN211"/>
  <c r="AN114"/>
  <c r="AN17"/>
  <c r="AN145"/>
  <c r="AN23"/>
  <c r="AN87"/>
  <c r="AN151"/>
  <c r="AN215"/>
  <c r="AN86"/>
  <c r="AN222"/>
  <c r="AN117"/>
  <c r="AN12"/>
  <c r="AN76"/>
  <c r="AN148"/>
  <c r="AN43"/>
  <c r="AN171"/>
  <c r="AN58"/>
  <c r="AN186"/>
  <c r="AN89"/>
  <c r="AN217"/>
  <c r="AN48"/>
  <c r="AN112"/>
  <c r="AN176"/>
  <c r="AN14"/>
  <c r="AN134"/>
  <c r="AN21"/>
  <c r="AN149"/>
  <c r="AN172"/>
  <c r="AN67"/>
  <c r="AN195"/>
  <c r="AN98"/>
  <c r="AN226"/>
  <c r="AN129"/>
  <c r="AN15"/>
  <c r="AN79"/>
  <c r="AN143"/>
  <c r="AN207"/>
  <c r="AN70"/>
  <c r="AN206"/>
  <c r="AN101"/>
  <c r="AN229"/>
  <c r="AN68"/>
  <c r="AN140"/>
  <c r="AN27"/>
  <c r="AN155"/>
  <c r="AN42"/>
  <c r="AN170"/>
  <c r="AN73"/>
  <c r="AN201"/>
  <c r="AN40"/>
  <c r="AN104"/>
  <c r="AN168"/>
  <c r="AN232"/>
  <c r="AN118"/>
  <c r="AN13"/>
  <c r="AN141"/>
  <c r="AN156"/>
  <c r="AN51"/>
  <c r="AN179"/>
  <c r="AN82"/>
  <c r="AN210"/>
  <c r="AN113"/>
  <c r="AN7"/>
  <c r="AN71"/>
  <c r="AN135"/>
  <c r="AN199"/>
  <c r="AN62"/>
  <c r="AN190"/>
  <c r="AN85"/>
  <c r="AN213"/>
  <c r="AN60"/>
  <c r="AN132"/>
  <c r="AN11"/>
  <c r="AN139"/>
  <c r="AN26"/>
  <c r="AN154"/>
  <c r="AN57"/>
  <c r="AN185"/>
  <c r="AN131"/>
  <c r="AN34"/>
  <c r="AN162"/>
  <c r="AN65"/>
  <c r="AN47"/>
  <c r="AN111"/>
  <c r="AN6"/>
  <c r="AN234"/>
  <c r="AN136"/>
  <c r="AN54"/>
  <c r="AN205"/>
  <c r="AN18"/>
  <c r="AN157"/>
  <c r="AN75"/>
  <c r="AN203"/>
  <c r="AN64"/>
  <c r="AN166"/>
  <c r="AN204"/>
  <c r="AN227"/>
  <c r="AN31"/>
  <c r="AN133"/>
  <c r="AN164"/>
  <c r="AN74"/>
  <c r="AN233"/>
  <c r="AN32"/>
  <c r="AN96"/>
  <c r="AN160"/>
  <c r="AN224"/>
  <c r="AN102"/>
  <c r="AN230"/>
  <c r="AN125"/>
  <c r="AN124"/>
  <c r="AN35"/>
  <c r="AN163"/>
  <c r="AN66"/>
  <c r="AN194"/>
  <c r="AN97"/>
  <c r="AN225"/>
  <c r="AN63"/>
  <c r="AN127"/>
  <c r="AN191"/>
  <c r="AN46"/>
  <c r="AN174"/>
  <c r="AN77"/>
  <c r="AN197"/>
  <c r="AN52"/>
  <c r="AN116"/>
  <c r="AN228"/>
  <c r="AN123"/>
  <c r="AN10"/>
  <c r="AN138"/>
  <c r="AN41"/>
  <c r="AN169"/>
  <c r="AN153"/>
  <c r="AN16"/>
  <c r="AN45"/>
  <c r="AN100"/>
  <c r="AN219"/>
  <c r="AN137"/>
  <c r="AN8"/>
  <c r="AN92"/>
  <c r="AN90"/>
  <c r="AN121"/>
  <c r="AN128"/>
  <c r="AN192"/>
  <c r="AN181"/>
  <c r="AN130"/>
  <c r="AN95"/>
  <c r="AN223"/>
  <c r="AN84"/>
  <c r="AN59"/>
  <c r="AN105"/>
  <c r="AN24"/>
  <c r="AN88"/>
  <c r="AN152"/>
  <c r="AN216"/>
  <c r="AN94"/>
  <c r="AN214"/>
  <c r="AN109"/>
  <c r="AN4"/>
  <c r="AN19"/>
  <c r="AN147"/>
  <c r="AN50"/>
  <c r="AN178"/>
  <c r="AN81"/>
  <c r="AN209"/>
  <c r="AN55"/>
  <c r="AN119"/>
  <c r="AN183"/>
  <c r="AN30"/>
  <c r="AN158"/>
  <c r="AN61"/>
  <c r="AN189"/>
  <c r="AN44"/>
  <c r="AN108"/>
  <c r="AN212"/>
  <c r="AN107"/>
  <c r="AN235"/>
  <c r="AN122"/>
  <c r="AN9"/>
  <c r="AN80"/>
  <c r="AN144"/>
  <c r="AN208"/>
  <c r="AN78"/>
  <c r="AN198"/>
  <c r="AN93"/>
  <c r="AN221"/>
  <c r="AN3"/>
  <c r="AN193"/>
  <c r="AN175"/>
  <c r="AN142"/>
  <c r="AN173"/>
  <c r="AN36"/>
  <c r="AN196"/>
  <c r="AN91"/>
  <c r="AN106"/>
  <c r="AN72"/>
  <c r="AN200"/>
  <c r="AN182"/>
  <c r="AN69"/>
  <c r="AN220"/>
  <c r="AN115"/>
  <c r="AN146"/>
  <c r="AN49"/>
  <c r="AN177"/>
  <c r="AN39"/>
  <c r="AN103"/>
  <c r="AN167"/>
  <c r="AN231"/>
  <c r="AN126"/>
  <c r="AN29"/>
  <c r="AN28"/>
  <c r="AN180"/>
  <c r="AN218"/>
  <c r="AN53"/>
  <c r="AN33"/>
  <c r="AN159"/>
  <c r="AN5"/>
  <c r="AN187"/>
  <c r="AN25"/>
  <c r="AN38"/>
  <c r="AN99"/>
  <c r="AN161"/>
  <c r="AN110"/>
  <c r="AN20"/>
  <c r="AN202"/>
  <c r="S5" l="1"/>
  <c r="B5" s="1"/>
  <c r="S33"/>
  <c r="S90"/>
  <c r="B90" s="1"/>
  <c r="S28"/>
  <c r="B28" s="1"/>
  <c r="S29"/>
  <c r="U29" s="1"/>
  <c r="V29" s="1"/>
  <c r="S39"/>
  <c r="U39" s="1"/>
  <c r="V39" s="1"/>
  <c r="S49"/>
  <c r="U49" s="1"/>
  <c r="V49" s="1"/>
  <c r="S54"/>
  <c r="U54" s="1"/>
  <c r="V54" s="1"/>
  <c r="S59"/>
  <c r="U59" s="1"/>
  <c r="V59" s="1"/>
  <c r="S84"/>
  <c r="U84" s="1"/>
  <c r="V84" s="1"/>
  <c r="S53"/>
  <c r="B53" s="1"/>
  <c r="S38"/>
  <c r="U38" s="1"/>
  <c r="V38" s="1"/>
  <c r="S64"/>
  <c r="U64" s="1"/>
  <c r="V64" s="1"/>
  <c r="S75"/>
  <c r="U75" s="1"/>
  <c r="V75" s="1"/>
  <c r="S8"/>
  <c r="B8" s="1"/>
  <c r="S6"/>
  <c r="B6" s="1"/>
  <c r="S34"/>
  <c r="U34" s="1"/>
  <c r="V34" s="1"/>
  <c r="S16"/>
  <c r="B16" s="1"/>
  <c r="S9"/>
  <c r="B9" s="1"/>
  <c r="S44"/>
  <c r="U44" s="1"/>
  <c r="V44" s="1"/>
  <c r="S61"/>
  <c r="U61" s="1"/>
  <c r="V61" s="1"/>
  <c r="S30"/>
  <c r="B30" s="1"/>
  <c r="S55"/>
  <c r="U55" s="1"/>
  <c r="V55" s="1"/>
  <c r="S81"/>
  <c r="U81" s="1"/>
  <c r="V81" s="1"/>
  <c r="S50"/>
  <c r="U50" s="1"/>
  <c r="V50" s="1"/>
  <c r="S19"/>
  <c r="S94"/>
  <c r="U94" s="1"/>
  <c r="V94" s="1"/>
  <c r="S24"/>
  <c r="U24" s="1"/>
  <c r="V24" s="1"/>
  <c r="S41"/>
  <c r="S77"/>
  <c r="U77" s="1"/>
  <c r="V77" s="1"/>
  <c r="S63"/>
  <c r="U63" s="1"/>
  <c r="V63" s="1"/>
  <c r="S96"/>
  <c r="U96" s="1"/>
  <c r="V96" s="1"/>
  <c r="S57"/>
  <c r="U57" s="1"/>
  <c r="V57" s="1"/>
  <c r="S26"/>
  <c r="U26" s="1"/>
  <c r="V26" s="1"/>
  <c r="S11"/>
  <c r="B11" s="1"/>
  <c r="S60"/>
  <c r="B60" s="1"/>
  <c r="S85"/>
  <c r="U85" s="1"/>
  <c r="V85" s="1"/>
  <c r="S62"/>
  <c r="U62" s="1"/>
  <c r="V62" s="1"/>
  <c r="S71"/>
  <c r="B71" s="1"/>
  <c r="S7"/>
  <c r="B7" s="1"/>
  <c r="S82"/>
  <c r="B82" s="1"/>
  <c r="S51"/>
  <c r="U51" s="1"/>
  <c r="V51" s="1"/>
  <c r="S13"/>
  <c r="B13" s="1"/>
  <c r="S40"/>
  <c r="U40" s="1"/>
  <c r="V40" s="1"/>
  <c r="S20"/>
  <c r="U20" s="1"/>
  <c r="V20" s="1"/>
  <c r="S31"/>
  <c r="U31" s="1"/>
  <c r="V31" s="1"/>
  <c r="S25"/>
  <c r="U25" s="1"/>
  <c r="V25" s="1"/>
  <c r="S92"/>
  <c r="U92" s="1"/>
  <c r="V92" s="1"/>
  <c r="S18"/>
  <c r="B18" s="1"/>
  <c r="S69"/>
  <c r="B69" s="1"/>
  <c r="S72"/>
  <c r="U72" s="1"/>
  <c r="V72" s="1"/>
  <c r="S91"/>
  <c r="U91" s="1"/>
  <c r="V91" s="1"/>
  <c r="S100"/>
  <c r="B100" s="1"/>
  <c r="S36"/>
  <c r="U36" s="1"/>
  <c r="V36" s="1"/>
  <c r="S45"/>
  <c r="U45" s="1"/>
  <c r="V45" s="1"/>
  <c r="S47"/>
  <c r="U47" s="1"/>
  <c r="V47" s="1"/>
  <c r="S65"/>
  <c r="U65" s="1"/>
  <c r="V65" s="1"/>
  <c r="S3"/>
  <c r="B3" s="1"/>
  <c r="S93"/>
  <c r="U93" s="1"/>
  <c r="V93" s="1"/>
  <c r="S78"/>
  <c r="B78" s="1"/>
  <c r="S80"/>
  <c r="U80" s="1"/>
  <c r="V80" s="1"/>
  <c r="S4"/>
  <c r="B4" s="1"/>
  <c r="S88"/>
  <c r="U88" s="1"/>
  <c r="V88" s="1"/>
  <c r="S10"/>
  <c r="B10" s="1"/>
  <c r="S52"/>
  <c r="U52" s="1"/>
  <c r="V52" s="1"/>
  <c r="S46"/>
  <c r="U46" s="1"/>
  <c r="V46" s="1"/>
  <c r="S97"/>
  <c r="U97" s="1"/>
  <c r="V97" s="1"/>
  <c r="S66"/>
  <c r="B66" s="1"/>
  <c r="S35"/>
  <c r="U35" s="1"/>
  <c r="V35" s="1"/>
  <c r="S32"/>
  <c r="U32" s="1"/>
  <c r="V32" s="1"/>
  <c r="S73"/>
  <c r="U73" s="1"/>
  <c r="V73" s="1"/>
  <c r="S42"/>
  <c r="U42" s="1"/>
  <c r="V42" s="1"/>
  <c r="S27"/>
  <c r="U27" s="1"/>
  <c r="V27" s="1"/>
  <c r="S68"/>
  <c r="U68" s="1"/>
  <c r="V68" s="1"/>
  <c r="S101"/>
  <c r="U101" s="1"/>
  <c r="V101" s="1"/>
  <c r="S70"/>
  <c r="B70" s="1"/>
  <c r="S79"/>
  <c r="U79" s="1"/>
  <c r="V79" s="1"/>
  <c r="S15"/>
  <c r="B15" s="1"/>
  <c r="S98"/>
  <c r="B98" s="1"/>
  <c r="S67"/>
  <c r="U67" s="1"/>
  <c r="V67" s="1"/>
  <c r="S21"/>
  <c r="B21" s="1"/>
  <c r="S14"/>
  <c r="B14" s="1"/>
  <c r="S48"/>
  <c r="U48" s="1"/>
  <c r="V48" s="1"/>
  <c r="S74"/>
  <c r="U74" s="1"/>
  <c r="V74" s="1"/>
  <c r="S95"/>
  <c r="B95" s="1"/>
  <c r="S99"/>
  <c r="U99" s="1"/>
  <c r="V99" s="1"/>
  <c r="S89"/>
  <c r="U89" s="1"/>
  <c r="V89" s="1"/>
  <c r="S58"/>
  <c r="B58" s="1"/>
  <c r="S43"/>
  <c r="U43" s="1"/>
  <c r="V43" s="1"/>
  <c r="S76"/>
  <c r="B76" s="1"/>
  <c r="S12"/>
  <c r="B12" s="1"/>
  <c r="S86"/>
  <c r="U86" s="1"/>
  <c r="V86" s="1"/>
  <c r="S87"/>
  <c r="B87" s="1"/>
  <c r="S23"/>
  <c r="U23" s="1"/>
  <c r="V23" s="1"/>
  <c r="S17"/>
  <c r="B17" s="1"/>
  <c r="S83"/>
  <c r="U83" s="1"/>
  <c r="V83" s="1"/>
  <c r="S37"/>
  <c r="U37" s="1"/>
  <c r="V37" s="1"/>
  <c r="S22"/>
  <c r="B22" s="1"/>
  <c r="S56"/>
  <c r="U56" s="1"/>
  <c r="V56" s="1"/>
  <c r="S2"/>
  <c r="U2" s="1"/>
  <c r="V2" s="1"/>
  <c r="R20"/>
  <c r="A20" s="1"/>
  <c r="R99"/>
  <c r="A99" s="1"/>
  <c r="D99" s="1"/>
  <c r="R38"/>
  <c r="A38" s="1"/>
  <c r="D38" s="1"/>
  <c r="R25"/>
  <c r="A25" s="1"/>
  <c r="E25" s="1"/>
  <c r="R5"/>
  <c r="A5" s="1"/>
  <c r="D5" s="1"/>
  <c r="R33"/>
  <c r="A33" s="1"/>
  <c r="E33" s="1"/>
  <c r="R53"/>
  <c r="A53" s="1"/>
  <c r="D53" s="1"/>
  <c r="R28"/>
  <c r="A28" s="1"/>
  <c r="E28" s="1"/>
  <c r="R29"/>
  <c r="A29" s="1"/>
  <c r="R39"/>
  <c r="A39" s="1"/>
  <c r="R49"/>
  <c r="A49" s="1"/>
  <c r="E49" s="1"/>
  <c r="R69"/>
  <c r="A69" s="1"/>
  <c r="D69" s="1"/>
  <c r="R72"/>
  <c r="A72" s="1"/>
  <c r="R91"/>
  <c r="A91" s="1"/>
  <c r="E91" s="1"/>
  <c r="R36"/>
  <c r="A36" s="1"/>
  <c r="E36" s="1"/>
  <c r="R3"/>
  <c r="A3" s="1"/>
  <c r="C3" s="1"/>
  <c r="R93"/>
  <c r="A93" s="1"/>
  <c r="C93" s="1"/>
  <c r="R78"/>
  <c r="A78" s="1"/>
  <c r="C78" s="1"/>
  <c r="R80"/>
  <c r="A80" s="1"/>
  <c r="E80" s="1"/>
  <c r="R9"/>
  <c r="A9" s="1"/>
  <c r="C9" s="1"/>
  <c r="R44"/>
  <c r="A44" s="1"/>
  <c r="R61"/>
  <c r="A61" s="1"/>
  <c r="E61" s="1"/>
  <c r="R30"/>
  <c r="A30" s="1"/>
  <c r="C30" s="1"/>
  <c r="R55"/>
  <c r="A55" s="1"/>
  <c r="R81"/>
  <c r="A81" s="1"/>
  <c r="E81" s="1"/>
  <c r="R50"/>
  <c r="A50" s="1"/>
  <c r="R19"/>
  <c r="A19" s="1"/>
  <c r="D19" s="1"/>
  <c r="R4"/>
  <c r="A4" s="1"/>
  <c r="R94"/>
  <c r="A94" s="1"/>
  <c r="R88"/>
  <c r="A88" s="1"/>
  <c r="E88" s="1"/>
  <c r="R24"/>
  <c r="A24" s="1"/>
  <c r="E24" s="1"/>
  <c r="R59"/>
  <c r="A59" s="1"/>
  <c r="E59" s="1"/>
  <c r="R84"/>
  <c r="A84" s="1"/>
  <c r="E84" s="1"/>
  <c r="R95"/>
  <c r="A95" s="1"/>
  <c r="C95" s="1"/>
  <c r="R90"/>
  <c r="A90" s="1"/>
  <c r="C90" s="1"/>
  <c r="R92"/>
  <c r="A92" s="1"/>
  <c r="R8"/>
  <c r="A8" s="1"/>
  <c r="D8" s="1"/>
  <c r="R100"/>
  <c r="A100" s="1"/>
  <c r="E100" s="1"/>
  <c r="R45"/>
  <c r="A45" s="1"/>
  <c r="E45" s="1"/>
  <c r="R16"/>
  <c r="A16" s="1"/>
  <c r="D16" s="1"/>
  <c r="R41"/>
  <c r="A41" s="1"/>
  <c r="D41" s="1"/>
  <c r="R10"/>
  <c r="A10" s="1"/>
  <c r="D10" s="1"/>
  <c r="R52"/>
  <c r="A52" s="1"/>
  <c r="R77"/>
  <c r="A77" s="1"/>
  <c r="R46"/>
  <c r="A46" s="1"/>
  <c r="E46" s="1"/>
  <c r="R63"/>
  <c r="A63" s="1"/>
  <c r="C63" s="1"/>
  <c r="R97"/>
  <c r="A97" s="1"/>
  <c r="E97" s="1"/>
  <c r="R66"/>
  <c r="A66" s="1"/>
  <c r="D66" s="1"/>
  <c r="R35"/>
  <c r="A35" s="1"/>
  <c r="R96"/>
  <c r="A96" s="1"/>
  <c r="D96" s="1"/>
  <c r="R32"/>
  <c r="A32" s="1"/>
  <c r="R74"/>
  <c r="A74" s="1"/>
  <c r="E74" s="1"/>
  <c r="R31"/>
  <c r="A31" s="1"/>
  <c r="C31" s="1"/>
  <c r="R64"/>
  <c r="A64" s="1"/>
  <c r="E64" s="1"/>
  <c r="R75"/>
  <c r="A75" s="1"/>
  <c r="D75" s="1"/>
  <c r="R18"/>
  <c r="A18" s="1"/>
  <c r="R54"/>
  <c r="A54" s="1"/>
  <c r="D54" s="1"/>
  <c r="R6"/>
  <c r="A6" s="1"/>
  <c r="D6" s="1"/>
  <c r="R47"/>
  <c r="A47" s="1"/>
  <c r="R65"/>
  <c r="A65" s="1"/>
  <c r="R34"/>
  <c r="A34" s="1"/>
  <c r="R57"/>
  <c r="A57" s="1"/>
  <c r="R26"/>
  <c r="A26" s="1"/>
  <c r="D26" s="1"/>
  <c r="R11"/>
  <c r="A11" s="1"/>
  <c r="D11" s="1"/>
  <c r="R60"/>
  <c r="A60" s="1"/>
  <c r="D60" s="1"/>
  <c r="R85"/>
  <c r="A85" s="1"/>
  <c r="E85" s="1"/>
  <c r="R62"/>
  <c r="A62" s="1"/>
  <c r="C62" s="1"/>
  <c r="R71"/>
  <c r="A71" s="1"/>
  <c r="D71" s="1"/>
  <c r="R7"/>
  <c r="A7" s="1"/>
  <c r="D7" s="1"/>
  <c r="R82"/>
  <c r="A82" s="1"/>
  <c r="C82" s="1"/>
  <c r="R51"/>
  <c r="A51" s="1"/>
  <c r="E51" s="1"/>
  <c r="R13"/>
  <c r="A13" s="1"/>
  <c r="C13" s="1"/>
  <c r="R40"/>
  <c r="A40" s="1"/>
  <c r="E40" s="1"/>
  <c r="R73"/>
  <c r="A73" s="1"/>
  <c r="R42"/>
  <c r="A42" s="1"/>
  <c r="C42" s="1"/>
  <c r="R27"/>
  <c r="A27" s="1"/>
  <c r="R68"/>
  <c r="A68" s="1"/>
  <c r="E68" s="1"/>
  <c r="R101"/>
  <c r="A101" s="1"/>
  <c r="E101" s="1"/>
  <c r="R70"/>
  <c r="A70" s="1"/>
  <c r="D70" s="1"/>
  <c r="R79"/>
  <c r="A79" s="1"/>
  <c r="D79" s="1"/>
  <c r="R15"/>
  <c r="A15" s="1"/>
  <c r="R98"/>
  <c r="A98" s="1"/>
  <c r="D98" s="1"/>
  <c r="R67"/>
  <c r="A67" s="1"/>
  <c r="R21"/>
  <c r="A21" s="1"/>
  <c r="C21" s="1"/>
  <c r="R14"/>
  <c r="A14" s="1"/>
  <c r="D14" s="1"/>
  <c r="R48"/>
  <c r="A48" s="1"/>
  <c r="E48" s="1"/>
  <c r="R89"/>
  <c r="A89" s="1"/>
  <c r="R58"/>
  <c r="A58" s="1"/>
  <c r="D58" s="1"/>
  <c r="R43"/>
  <c r="A43" s="1"/>
  <c r="E43" s="1"/>
  <c r="R76"/>
  <c r="A76" s="1"/>
  <c r="E76" s="1"/>
  <c r="R12"/>
  <c r="A12" s="1"/>
  <c r="D12" s="1"/>
  <c r="R86"/>
  <c r="A86" s="1"/>
  <c r="R87"/>
  <c r="A87" s="1"/>
  <c r="E87" s="1"/>
  <c r="R23"/>
  <c r="A23" s="1"/>
  <c r="D23" s="1"/>
  <c r="R17"/>
  <c r="A17" s="1"/>
  <c r="D17" s="1"/>
  <c r="R83"/>
  <c r="A83" s="1"/>
  <c r="E83" s="1"/>
  <c r="R37"/>
  <c r="A37" s="1"/>
  <c r="D37" s="1"/>
  <c r="R22"/>
  <c r="A22" s="1"/>
  <c r="E22" s="1"/>
  <c r="R56"/>
  <c r="A56" s="1"/>
  <c r="R2"/>
  <c r="A2" s="1"/>
  <c r="C2" s="1"/>
  <c r="B80"/>
  <c r="U19"/>
  <c r="U5"/>
  <c r="U16"/>
  <c r="U12"/>
  <c r="U18"/>
  <c r="U14"/>
  <c r="U8"/>
  <c r="U9"/>
  <c r="U7"/>
  <c r="U4"/>
  <c r="U10"/>
  <c r="U6"/>
  <c r="U13"/>
  <c r="U15"/>
  <c r="U17"/>
  <c r="U3"/>
  <c r="U11"/>
  <c r="B55" l="1"/>
  <c r="B23"/>
  <c r="U87"/>
  <c r="V87" s="1"/>
  <c r="B75"/>
  <c r="B45"/>
  <c r="B88"/>
  <c r="U30"/>
  <c r="V30" s="1"/>
  <c r="B54"/>
  <c r="B63"/>
  <c r="U71"/>
  <c r="V71" s="1"/>
  <c r="B99"/>
  <c r="U98"/>
  <c r="V98" s="1"/>
  <c r="B25"/>
  <c r="C49"/>
  <c r="B40"/>
  <c r="B81"/>
  <c r="B83"/>
  <c r="B42"/>
  <c r="U95"/>
  <c r="V95" s="1"/>
  <c r="U70"/>
  <c r="V70" s="1"/>
  <c r="U58"/>
  <c r="V58" s="1"/>
  <c r="U66"/>
  <c r="V66" s="1"/>
  <c r="B49"/>
  <c r="B38"/>
  <c r="B96"/>
  <c r="B64"/>
  <c r="U60"/>
  <c r="V60" s="1"/>
  <c r="B26"/>
  <c r="U21"/>
  <c r="V21" s="1"/>
  <c r="U28"/>
  <c r="V28" s="1"/>
  <c r="B48"/>
  <c r="U78"/>
  <c r="V78" s="1"/>
  <c r="B97"/>
  <c r="U53"/>
  <c r="V53" s="1"/>
  <c r="V19"/>
  <c r="B74"/>
  <c r="U69"/>
  <c r="V69" s="1"/>
  <c r="B59"/>
  <c r="B85"/>
  <c r="U76"/>
  <c r="V76" s="1"/>
  <c r="B43"/>
  <c r="B68"/>
  <c r="U82"/>
  <c r="V82" s="1"/>
  <c r="B84"/>
  <c r="B46"/>
  <c r="U90"/>
  <c r="V90" s="1"/>
  <c r="U100"/>
  <c r="V100" s="1"/>
  <c r="U22"/>
  <c r="V22" s="1"/>
  <c r="B51"/>
  <c r="B19"/>
  <c r="B37"/>
  <c r="V15"/>
  <c r="V13"/>
  <c r="V6"/>
  <c r="V10"/>
  <c r="V4"/>
  <c r="V7"/>
  <c r="V9"/>
  <c r="V8"/>
  <c r="V14"/>
  <c r="V18"/>
  <c r="V12"/>
  <c r="V16"/>
  <c r="V5"/>
  <c r="B2"/>
  <c r="C89"/>
  <c r="D89"/>
  <c r="D36"/>
  <c r="C24"/>
  <c r="C55"/>
  <c r="E55"/>
  <c r="E89"/>
  <c r="E79"/>
  <c r="C36"/>
  <c r="C27"/>
  <c r="D27"/>
  <c r="D44"/>
  <c r="E44"/>
  <c r="C44"/>
  <c r="B27"/>
  <c r="C91"/>
  <c r="E35"/>
  <c r="C35"/>
  <c r="D35"/>
  <c r="D20"/>
  <c r="C20"/>
  <c r="E20"/>
  <c r="E73"/>
  <c r="D73"/>
  <c r="C73"/>
  <c r="D67"/>
  <c r="E67"/>
  <c r="C67"/>
  <c r="E47"/>
  <c r="C47"/>
  <c r="D47"/>
  <c r="E32"/>
  <c r="D32"/>
  <c r="C32"/>
  <c r="E52"/>
  <c r="C52"/>
  <c r="D52"/>
  <c r="E86"/>
  <c r="D86"/>
  <c r="C86"/>
  <c r="E65"/>
  <c r="D65"/>
  <c r="C65"/>
  <c r="C77"/>
  <c r="E77"/>
  <c r="D77"/>
  <c r="C92"/>
  <c r="E92"/>
  <c r="D92"/>
  <c r="D94"/>
  <c r="E94"/>
  <c r="C94"/>
  <c r="D72"/>
  <c r="E72"/>
  <c r="C72"/>
  <c r="E57"/>
  <c r="C57"/>
  <c r="D57"/>
  <c r="E29"/>
  <c r="C29"/>
  <c r="D29"/>
  <c r="E50"/>
  <c r="D50"/>
  <c r="C50"/>
  <c r="C39"/>
  <c r="E39"/>
  <c r="D39"/>
  <c r="D56"/>
  <c r="C56"/>
  <c r="E56"/>
  <c r="E34"/>
  <c r="D34"/>
  <c r="C34"/>
  <c r="D31"/>
  <c r="D93"/>
  <c r="E27"/>
  <c r="D24"/>
  <c r="D91"/>
  <c r="D49"/>
  <c r="D62"/>
  <c r="C61"/>
  <c r="D101"/>
  <c r="D61"/>
  <c r="E62"/>
  <c r="C101"/>
  <c r="E31"/>
  <c r="E93"/>
  <c r="C79"/>
  <c r="B52"/>
  <c r="C99"/>
  <c r="C83"/>
  <c r="E99"/>
  <c r="C60"/>
  <c r="E23"/>
  <c r="D40"/>
  <c r="D78"/>
  <c r="D42"/>
  <c r="C23"/>
  <c r="C75"/>
  <c r="C40"/>
  <c r="C70"/>
  <c r="D55"/>
  <c r="B61"/>
  <c r="C43"/>
  <c r="D43"/>
  <c r="E96"/>
  <c r="D13"/>
  <c r="E13" s="1"/>
  <c r="C96"/>
  <c r="D46"/>
  <c r="D83"/>
  <c r="E60"/>
  <c r="B62"/>
  <c r="C28"/>
  <c r="C46"/>
  <c r="E70"/>
  <c r="E90"/>
  <c r="E38"/>
  <c r="D90"/>
  <c r="B65"/>
  <c r="B67"/>
  <c r="E54"/>
  <c r="E42"/>
  <c r="C54"/>
  <c r="C59"/>
  <c r="E63"/>
  <c r="E69"/>
  <c r="B93"/>
  <c r="C38"/>
  <c r="D95"/>
  <c r="D87"/>
  <c r="C74"/>
  <c r="E95"/>
  <c r="E66"/>
  <c r="B24"/>
  <c r="C100"/>
  <c r="C12"/>
  <c r="E12" s="1"/>
  <c r="D82"/>
  <c r="C37"/>
  <c r="C87"/>
  <c r="C6"/>
  <c r="E6" s="1"/>
  <c r="C10"/>
  <c r="E10" s="1"/>
  <c r="E82"/>
  <c r="B36"/>
  <c r="E26"/>
  <c r="C51"/>
  <c r="D2"/>
  <c r="E2" s="1"/>
  <c r="D48"/>
  <c r="B92"/>
  <c r="E53"/>
  <c r="C17"/>
  <c r="E17" s="1"/>
  <c r="C26"/>
  <c r="C53"/>
  <c r="C16"/>
  <c r="E16" s="1"/>
  <c r="D51"/>
  <c r="B50"/>
  <c r="D74"/>
  <c r="D85"/>
  <c r="B89"/>
  <c r="C68"/>
  <c r="B47"/>
  <c r="B77"/>
  <c r="C22"/>
  <c r="C14"/>
  <c r="E14" s="1"/>
  <c r="C69"/>
  <c r="D68"/>
  <c r="E75"/>
  <c r="B44"/>
  <c r="B79"/>
  <c r="C85"/>
  <c r="D63"/>
  <c r="E37"/>
  <c r="B56"/>
  <c r="C66"/>
  <c r="D81"/>
  <c r="E78"/>
  <c r="B86"/>
  <c r="B29"/>
  <c r="C8"/>
  <c r="E8" s="1"/>
  <c r="C5"/>
  <c r="E5" s="1"/>
  <c r="C76"/>
  <c r="C84"/>
  <c r="C45"/>
  <c r="E71"/>
  <c r="D76"/>
  <c r="D59"/>
  <c r="B35"/>
  <c r="D45"/>
  <c r="B101"/>
  <c r="B39"/>
  <c r="D22"/>
  <c r="C98"/>
  <c r="C80"/>
  <c r="B73"/>
  <c r="B32"/>
  <c r="D28"/>
  <c r="C81"/>
  <c r="C58"/>
  <c r="C48"/>
  <c r="C33"/>
  <c r="B72"/>
  <c r="B20"/>
  <c r="B57"/>
  <c r="C71"/>
  <c r="E98"/>
  <c r="B94"/>
  <c r="B91"/>
  <c r="E41"/>
  <c r="E30"/>
  <c r="D84"/>
  <c r="B31"/>
  <c r="D97"/>
  <c r="C97"/>
  <c r="E58"/>
  <c r="D100"/>
  <c r="C7"/>
  <c r="E7" s="1"/>
  <c r="C41"/>
  <c r="D21"/>
  <c r="B34"/>
  <c r="C88"/>
  <c r="E21"/>
  <c r="D30"/>
  <c r="D88"/>
  <c r="D3"/>
  <c r="E3" s="1"/>
  <c r="D80"/>
  <c r="U41"/>
  <c r="V41" s="1"/>
  <c r="B41"/>
  <c r="D33"/>
  <c r="C11"/>
  <c r="E11" s="1"/>
  <c r="D64"/>
  <c r="U33"/>
  <c r="V33" s="1"/>
  <c r="B33"/>
  <c r="C64"/>
  <c r="C25"/>
  <c r="D25"/>
  <c r="D9"/>
  <c r="E9" s="1"/>
  <c r="V3"/>
  <c r="C19"/>
  <c r="E19" s="1"/>
  <c r="V11"/>
  <c r="V17"/>
  <c r="D4"/>
  <c r="D15"/>
  <c r="D18"/>
  <c r="C18"/>
  <c r="C15"/>
  <c r="C4"/>
  <c r="G5"/>
  <c r="G6"/>
  <c r="G4"/>
  <c r="G2"/>
  <c r="H5" l="1"/>
  <c r="H6"/>
  <c r="I4"/>
  <c r="I2"/>
  <c r="H2"/>
  <c r="H4"/>
  <c r="E18"/>
  <c r="E4"/>
  <c r="E15"/>
  <c r="G7"/>
  <c r="G3"/>
  <c r="I7" l="1"/>
  <c r="J7"/>
  <c r="H7"/>
  <c r="I3"/>
  <c r="H3"/>
  <c r="J2"/>
  <c r="J4"/>
  <c r="I6"/>
  <c r="J6" s="1"/>
  <c r="I5"/>
  <c r="J5" s="1"/>
  <c r="J3" l="1"/>
</calcChain>
</file>

<file path=xl/connections.xml><?xml version="1.0" encoding="utf-8"?>
<connections xmlns="http://schemas.openxmlformats.org/spreadsheetml/2006/main">
  <connection id="1" name="i_650_import" type="6" refreshedVersion="3" background="1" saveData="1">
    <textPr sourceFile="C:\Users\Acer\Desktop\i_650_import.txt" decimal="," thousands=" " semicolon="1">
      <textFields count="6"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<sst xmlns="http://schemas.openxmlformats.org/spreadsheetml/2006/main" count="1013" uniqueCount="327">
  <si>
    <t>Name</t>
  </si>
  <si>
    <t>Brand channel</t>
  </si>
  <si>
    <t>Subscribers (millions)</t>
  </si>
  <si>
    <t>Primary language</t>
  </si>
  <si>
    <t>Category</t>
  </si>
  <si>
    <t>Country</t>
  </si>
  <si>
    <t>MrBeast</t>
  </si>
  <si>
    <t>No</t>
  </si>
  <si>
    <t>English</t>
  </si>
  <si>
    <t>Entertainment</t>
  </si>
  <si>
    <t>T-Series</t>
  </si>
  <si>
    <t>Yes</t>
  </si>
  <si>
    <t>Hindi</t>
  </si>
  <si>
    <t>Music</t>
  </si>
  <si>
    <t>India</t>
  </si>
  <si>
    <t>Cocomelon - Nursery Rhymes</t>
  </si>
  <si>
    <t>Education</t>
  </si>
  <si>
    <t>SET India</t>
  </si>
  <si>
    <t>Vlad and Niki</t>
  </si>
  <si>
    <t>Russia</t>
  </si>
  <si>
    <t>Kids Diana Show</t>
  </si>
  <si>
    <t>Like Nastya</t>
  </si>
  <si>
    <t>Zee Music</t>
  </si>
  <si>
    <t>PewDiePie</t>
  </si>
  <si>
    <t>WWE</t>
  </si>
  <si>
    <t>Sports</t>
  </si>
  <si>
    <t>Goldmines</t>
  </si>
  <si>
    <t>Film</t>
  </si>
  <si>
    <t>Stokes Twins</t>
  </si>
  <si>
    <t>Sony SAB</t>
  </si>
  <si>
    <t>Blackpink</t>
  </si>
  <si>
    <t>Korean</t>
  </si>
  <si>
    <t>South Korea</t>
  </si>
  <si>
    <t>ChuChu TV Nursery Rhymes &amp; Kids Songs</t>
  </si>
  <si>
    <t>Zee TV</t>
  </si>
  <si>
    <t>5-Minute Crafts</t>
  </si>
  <si>
    <t>How-to</t>
  </si>
  <si>
    <t>BANGTANTV</t>
  </si>
  <si>
    <t>Pinkfong</t>
  </si>
  <si>
    <t>Colors TV</t>
  </si>
  <si>
    <t>Hybe Labels</t>
  </si>
  <si>
    <t>Justin Bieber</t>
  </si>
  <si>
    <t>Canada</t>
  </si>
  <si>
    <t>T-Series Bhakti Sagar</t>
  </si>
  <si>
    <t>Portugal</t>
  </si>
  <si>
    <t>A4</t>
  </si>
  <si>
    <t>Russian</t>
  </si>
  <si>
    <t>Belarus</t>
  </si>
  <si>
    <t>Tips Official</t>
  </si>
  <si>
    <t>Shemaroo Filmi Gaane</t>
  </si>
  <si>
    <t>Alan Chikin Chow</t>
  </si>
  <si>
    <t>ZAMZAM ELECTRONICS TRADING</t>
  </si>
  <si>
    <t>Arabic</t>
  </si>
  <si>
    <t>United Arab Emirates</t>
  </si>
  <si>
    <t>Aaj Tak</t>
  </si>
  <si>
    <t>News</t>
  </si>
  <si>
    <t>Toys and Colors</t>
  </si>
  <si>
    <t>Canal KondZilla</t>
  </si>
  <si>
    <t>Portuguese</t>
  </si>
  <si>
    <t>Brazil</t>
  </si>
  <si>
    <t>El Reino Infantil</t>
  </si>
  <si>
    <t>Spanish</t>
  </si>
  <si>
    <t>Argentina</t>
  </si>
  <si>
    <t>Infobells - Hindi</t>
  </si>
  <si>
    <t>Wave Music</t>
  </si>
  <si>
    <t>Bhojpuri</t>
  </si>
  <si>
    <t>Eminem Music</t>
  </si>
  <si>
    <t>YRF</t>
  </si>
  <si>
    <t>Movieclips</t>
  </si>
  <si>
    <t>Sony Music India</t>
  </si>
  <si>
    <t>HAR PAL GEO</t>
  </si>
  <si>
    <t>Urdu</t>
  </si>
  <si>
    <t>Pakistan</t>
  </si>
  <si>
    <t>KL BRO Biju Rithvik</t>
  </si>
  <si>
    <t>Malayalam</t>
  </si>
  <si>
    <t>Lifestyle Vlogs</t>
  </si>
  <si>
    <t>Dude Perfect</t>
  </si>
  <si>
    <t>Comedy</t>
  </si>
  <si>
    <t>Taylor Swift</t>
  </si>
  <si>
    <t>Mark Rober</t>
  </si>
  <si>
    <t>ARY Digital HD</t>
  </si>
  <si>
    <t>Fede Vigevani</t>
  </si>
  <si>
    <t>Mexico</t>
  </si>
  <si>
    <t>LooLoo Kids</t>
  </si>
  <si>
    <t>Romania</t>
  </si>
  <si>
    <t>BillionSurpriseToys</t>
  </si>
  <si>
    <t>Marshmello</t>
  </si>
  <si>
    <t>KIMPRO</t>
  </si>
  <si>
    <t>UR Cristiano</t>
  </si>
  <si>
    <t>Cyprus</t>
  </si>
  <si>
    <t>Sweden, Japan</t>
  </si>
  <si>
    <t>Entertainment, Sports</t>
  </si>
  <si>
    <t>Education, Entertainment</t>
  </si>
  <si>
    <t>Continent</t>
  </si>
  <si>
    <t>America</t>
  </si>
  <si>
    <t>Asia</t>
  </si>
  <si>
    <t>Europe</t>
  </si>
  <si>
    <t>America, Europe</t>
  </si>
  <si>
    <t>Europe, Asia</t>
  </si>
  <si>
    <t>Portuguese, English</t>
  </si>
  <si>
    <t>Population (millions)</t>
  </si>
  <si>
    <t>Subscribers / Population</t>
  </si>
  <si>
    <t>China</t>
  </si>
  <si>
    <t>Indonesia</t>
  </si>
  <si>
    <t>Nigeria</t>
  </si>
  <si>
    <t>Bangladesh</t>
  </si>
  <si>
    <t>Ethiopia</t>
  </si>
  <si>
    <t>Japan</t>
  </si>
  <si>
    <t>Egypt</t>
  </si>
  <si>
    <t>Philippines</t>
  </si>
  <si>
    <t>DR Congo</t>
  </si>
  <si>
    <t>Vietnam</t>
  </si>
  <si>
    <t>Iran</t>
  </si>
  <si>
    <t>Turkey</t>
  </si>
  <si>
    <t>Germany</t>
  </si>
  <si>
    <t>Thailand</t>
  </si>
  <si>
    <t>United Kingdom</t>
  </si>
  <si>
    <t>Tanzania</t>
  </si>
  <si>
    <t>France</t>
  </si>
  <si>
    <t>South Africa</t>
  </si>
  <si>
    <t>Italy</t>
  </si>
  <si>
    <t>Kenya</t>
  </si>
  <si>
    <t>Myanmar</t>
  </si>
  <si>
    <t>Colombia</t>
  </si>
  <si>
    <t>Sudan</t>
  </si>
  <si>
    <t>Uganda</t>
  </si>
  <si>
    <t>Spain</t>
  </si>
  <si>
    <t>Algeria</t>
  </si>
  <si>
    <t>Iraq</t>
  </si>
  <si>
    <t>Afghanistan</t>
  </si>
  <si>
    <t>Yemen</t>
  </si>
  <si>
    <t>Poland</t>
  </si>
  <si>
    <t>Morocco</t>
  </si>
  <si>
    <t>Angola</t>
  </si>
  <si>
    <t>Ukraine</t>
  </si>
  <si>
    <t>Uzbekistan</t>
  </si>
  <si>
    <t>Malaysia</t>
  </si>
  <si>
    <t>Mozambique</t>
  </si>
  <si>
    <t>Ghana</t>
  </si>
  <si>
    <t>Peru</t>
  </si>
  <si>
    <t>Saudi Arabia</t>
  </si>
  <si>
    <t>Madagascar</t>
  </si>
  <si>
    <t>Côte d'Ivoire</t>
  </si>
  <si>
    <t>Nepal</t>
  </si>
  <si>
    <t>Cameroon</t>
  </si>
  <si>
    <t>Venezuela</t>
  </si>
  <si>
    <t>Niger</t>
  </si>
  <si>
    <t>Australia</t>
  </si>
  <si>
    <t>North Korea</t>
  </si>
  <si>
    <t>Syria</t>
  </si>
  <si>
    <t>Mali</t>
  </si>
  <si>
    <t>Burkina Faso</t>
  </si>
  <si>
    <t>Taiwan</t>
  </si>
  <si>
    <t>Sri Lanka</t>
  </si>
  <si>
    <t>Malawi</t>
  </si>
  <si>
    <t>Zambia</t>
  </si>
  <si>
    <t>Kazakhstan</t>
  </si>
  <si>
    <t>Chad</t>
  </si>
  <si>
    <t>Chile</t>
  </si>
  <si>
    <t>Somalia</t>
  </si>
  <si>
    <t>Senegal</t>
  </si>
  <si>
    <t>Guatemala</t>
  </si>
  <si>
    <t>Netherlands</t>
  </si>
  <si>
    <t>Ecuador</t>
  </si>
  <si>
    <t>Cambodia</t>
  </si>
  <si>
    <t>Zimbabwe</t>
  </si>
  <si>
    <t>Guinea</t>
  </si>
  <si>
    <t>Benin</t>
  </si>
  <si>
    <t>Rwanda</t>
  </si>
  <si>
    <t>Burundi</t>
  </si>
  <si>
    <t>Bolivia</t>
  </si>
  <si>
    <t>Tunisia</t>
  </si>
  <si>
    <t>South Sudan</t>
  </si>
  <si>
    <t>Haiti</t>
  </si>
  <si>
    <t>Belgium</t>
  </si>
  <si>
    <t>Jordan</t>
  </si>
  <si>
    <t>Dominican Republic</t>
  </si>
  <si>
    <t>Cuba</t>
  </si>
  <si>
    <t>Honduras</t>
  </si>
  <si>
    <t>Czech Republic (Czechia)</t>
  </si>
  <si>
    <t>Sweden</t>
  </si>
  <si>
    <t>Tajikistan</t>
  </si>
  <si>
    <t>Papua New Guinea</t>
  </si>
  <si>
    <t>Azerbaijan</t>
  </si>
  <si>
    <t>Greece</t>
  </si>
  <si>
    <t>Hungary</t>
  </si>
  <si>
    <t>Togo</t>
  </si>
  <si>
    <t>Israel</t>
  </si>
  <si>
    <t>Austria</t>
  </si>
  <si>
    <t>Switzerland</t>
  </si>
  <si>
    <t>Sierra Leone</t>
  </si>
  <si>
    <t>Laos</t>
  </si>
  <si>
    <t>Turkmenistan</t>
  </si>
  <si>
    <t>Hong Kong</t>
  </si>
  <si>
    <t>Libya</t>
  </si>
  <si>
    <t>Kyrgyzstan</t>
  </si>
  <si>
    <t>Paraguay</t>
  </si>
  <si>
    <t>Nicaragua</t>
  </si>
  <si>
    <t>Bulgaria</t>
  </si>
  <si>
    <t>Serbia</t>
  </si>
  <si>
    <t>El Salvador</t>
  </si>
  <si>
    <t>Congo</t>
  </si>
  <si>
    <t>Denmark</t>
  </si>
  <si>
    <t>Singapore</t>
  </si>
  <si>
    <t>Lebanon</t>
  </si>
  <si>
    <t>Finland</t>
  </si>
  <si>
    <t>Liberia</t>
  </si>
  <si>
    <t>Norway</t>
  </si>
  <si>
    <t>Slovakia</t>
  </si>
  <si>
    <t>State of Palestine</t>
  </si>
  <si>
    <t>Central African Republic</t>
  </si>
  <si>
    <t>Oman</t>
  </si>
  <si>
    <t>Ireland</t>
  </si>
  <si>
    <t>New Zealand</t>
  </si>
  <si>
    <t>Mauritania</t>
  </si>
  <si>
    <t>Costa Rica</t>
  </si>
  <si>
    <t>Kuwait</t>
  </si>
  <si>
    <t>Panama</t>
  </si>
  <si>
    <t>Croatia</t>
  </si>
  <si>
    <t>Georgia</t>
  </si>
  <si>
    <t>Eritrea</t>
  </si>
  <si>
    <t>Mongolia</t>
  </si>
  <si>
    <t>Uruguay</t>
  </si>
  <si>
    <t>Puerto Rico</t>
  </si>
  <si>
    <t>Bosnia and Herzegovina</t>
  </si>
  <si>
    <t>Qatar</t>
  </si>
  <si>
    <t>Moldova</t>
  </si>
  <si>
    <t>Namibia</t>
  </si>
  <si>
    <t>Armenia</t>
  </si>
  <si>
    <t>Lithuania</t>
  </si>
  <si>
    <t>Jamaica</t>
  </si>
  <si>
    <t>Albania</t>
  </si>
  <si>
    <t>Gambia</t>
  </si>
  <si>
    <t>Gabon</t>
  </si>
  <si>
    <t>Botswana</t>
  </si>
  <si>
    <t>Lesotho</t>
  </si>
  <si>
    <t>Guinea-Bissau</t>
  </si>
  <si>
    <t>Slovenia</t>
  </si>
  <si>
    <t>Equatorial Guinea</t>
  </si>
  <si>
    <t>Latvia</t>
  </si>
  <si>
    <t>North Macedonia</t>
  </si>
  <si>
    <t>Bahrain</t>
  </si>
  <si>
    <t>Trinidad and Tobago</t>
  </si>
  <si>
    <t>Timor-Leste</t>
  </si>
  <si>
    <t>Estonia</t>
  </si>
  <si>
    <t>Mauritius</t>
  </si>
  <si>
    <t>Eswatini</t>
  </si>
  <si>
    <t>Djibouti</t>
  </si>
  <si>
    <t>Fiji</t>
  </si>
  <si>
    <t>Réunion</t>
  </si>
  <si>
    <t>Comoros</t>
  </si>
  <si>
    <t>Guyana</t>
  </si>
  <si>
    <t>Solomon Islands</t>
  </si>
  <si>
    <t>Bhutan</t>
  </si>
  <si>
    <t>Macao</t>
  </si>
  <si>
    <t>Luxembourg</t>
  </si>
  <si>
    <t>Montenegro</t>
  </si>
  <si>
    <t>Suriname</t>
  </si>
  <si>
    <t>Western Sahara</t>
  </si>
  <si>
    <t>Malta</t>
  </si>
  <si>
    <t>Maldives</t>
  </si>
  <si>
    <t>Micronesia</t>
  </si>
  <si>
    <t>Cabo Verde</t>
  </si>
  <si>
    <t>Brunei</t>
  </si>
  <si>
    <t>Belize</t>
  </si>
  <si>
    <t>Bahamas</t>
  </si>
  <si>
    <t>Iceland</t>
  </si>
  <si>
    <t>Guadeloupe</t>
  </si>
  <si>
    <t>Martinique</t>
  </si>
  <si>
    <t>Vanuatu</t>
  </si>
  <si>
    <t>Mayotte</t>
  </si>
  <si>
    <t>French Guiana</t>
  </si>
  <si>
    <t>New Caledonia</t>
  </si>
  <si>
    <t>Barbados</t>
  </si>
  <si>
    <t>French Polynesia</t>
  </si>
  <si>
    <t>Sao Tome &amp; Principe</t>
  </si>
  <si>
    <t>Samoa</t>
  </si>
  <si>
    <t>Curaçao</t>
  </si>
  <si>
    <t>Saint Lucia</t>
  </si>
  <si>
    <t>Guam</t>
  </si>
  <si>
    <t>Kiribati</t>
  </si>
  <si>
    <t>Seychelles</t>
  </si>
  <si>
    <t>Grenada</t>
  </si>
  <si>
    <t>Aruba</t>
  </si>
  <si>
    <t>Tonga</t>
  </si>
  <si>
    <t>St. Vincent &amp; Grenadines</t>
  </si>
  <si>
    <t>Antigua and Barbuda</t>
  </si>
  <si>
    <t>U.S. Virgin Islands</t>
  </si>
  <si>
    <t>Isle of Man</t>
  </si>
  <si>
    <t>Andorra</t>
  </si>
  <si>
    <t>Cayman Islands</t>
  </si>
  <si>
    <t>Dominica</t>
  </si>
  <si>
    <t>Bermuda</t>
  </si>
  <si>
    <t>Greenland</t>
  </si>
  <si>
    <t>Faeroe Islands</t>
  </si>
  <si>
    <t>Saint Kitts &amp; Nevis</t>
  </si>
  <si>
    <t>American Samoa</t>
  </si>
  <si>
    <t>Turks and Caicos</t>
  </si>
  <si>
    <t>Northern Mariana Islands</t>
  </si>
  <si>
    <t>Sint Maarten</t>
  </si>
  <si>
    <t>Liechtenstein</t>
  </si>
  <si>
    <t>British Virgin Islands</t>
  </si>
  <si>
    <t>Gibraltar</t>
  </si>
  <si>
    <t>Monaco</t>
  </si>
  <si>
    <t>Marshall Islands</t>
  </si>
  <si>
    <t>San Marino</t>
  </si>
  <si>
    <t>Caribbean Netherlands</t>
  </si>
  <si>
    <t>Saint Martin</t>
  </si>
  <si>
    <t>Palau</t>
  </si>
  <si>
    <t>Anguilla</t>
  </si>
  <si>
    <t>Cook Islands</t>
  </si>
  <si>
    <t>Nauru</t>
  </si>
  <si>
    <t>Wallis &amp; Futuna</t>
  </si>
  <si>
    <t>Saint Barthelemy</t>
  </si>
  <si>
    <t>Tuvalu</t>
  </si>
  <si>
    <t>Saint Pierre &amp; Miquelon</t>
  </si>
  <si>
    <t>Saint Helena</t>
  </si>
  <si>
    <t>Montserrat</t>
  </si>
  <si>
    <t>Falkland Islands</t>
  </si>
  <si>
    <t>Tokelau</t>
  </si>
  <si>
    <t>Niue</t>
  </si>
  <si>
    <t>Holy See</t>
  </si>
  <si>
    <t>Population in these countries (millions)</t>
  </si>
  <si>
    <t>USA</t>
  </si>
  <si>
    <t>USA, Ukraine</t>
  </si>
  <si>
    <t>Africa</t>
  </si>
  <si>
    <t>Australia and Oceania</t>
  </si>
</sst>
</file>

<file path=xl/styles.xml><?xml version="1.0" encoding="utf-8"?>
<styleSheet xmlns="http://schemas.openxmlformats.org/spreadsheetml/2006/main">
  <numFmts count="5">
    <numFmt numFmtId="164" formatCode="0.000"/>
    <numFmt numFmtId="165" formatCode="0.0000"/>
    <numFmt numFmtId="166" formatCode="0.00000"/>
    <numFmt numFmtId="167" formatCode="0.0"/>
    <numFmt numFmtId="171" formatCode="#,##0.0"/>
  </numFmts>
  <fonts count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9" fontId="0" fillId="0" borderId="0" xfId="0" applyNumberFormat="1"/>
    <xf numFmtId="16" fontId="0" fillId="0" borderId="0" xfId="0" applyNumberFormat="1"/>
    <xf numFmtId="0" fontId="0" fillId="0" borderId="0" xfId="0" applyNumberFormat="1"/>
    <xf numFmtId="2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1" fontId="0" fillId="0" borderId="0" xfId="0" applyNumberFormat="1" applyAlignment="1"/>
    <xf numFmtId="167" fontId="0" fillId="0" borderId="0" xfId="0" applyNumberFormat="1"/>
    <xf numFmtId="167" fontId="0" fillId="0" borderId="0" xfId="0" applyNumberFormat="1" applyAlignment="1">
      <alignment horizontal="center"/>
    </xf>
    <xf numFmtId="171" fontId="0" fillId="0" borderId="0" xfId="0" applyNumberFormat="1" applyAlignment="1">
      <alignment horizontal="center"/>
    </xf>
  </cellXfs>
  <cellStyles count="1">
    <cellStyle name="Normál" xfId="0" builtinId="0"/>
  </cellStyles>
  <dxfs count="2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9" defaultPivotStyle="PivotStyleLight16"/>
  <colors>
    <mruColors>
      <color rgb="FFFBDE09"/>
      <color rgb="FFCCCC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chart>
    <c:title>
      <c:tx>
        <c:rich>
          <a:bodyPr/>
          <a:lstStyle/>
          <a:p>
            <a:pPr>
              <a:defRPr/>
            </a:pPr>
            <a:r>
              <a:rPr lang="hu-HU" sz="1200" b="0">
                <a:solidFill>
                  <a:schemeClr val="tx1">
                    <a:lumMod val="65000"/>
                    <a:lumOff val="35000"/>
                  </a:schemeClr>
                </a:solidFill>
              </a:rPr>
              <a:t>Subscribers /</a:t>
            </a:r>
            <a:r>
              <a:rPr lang="hu-HU" sz="1200" b="0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 Population in Europe</a:t>
            </a:r>
            <a:endParaRPr lang="hu-HU" sz="1200" b="0">
              <a:solidFill>
                <a:schemeClr val="tx1">
                  <a:lumMod val="65000"/>
                  <a:lumOff val="35000"/>
                </a:schemeClr>
              </a:solidFill>
            </a:endParaRPr>
          </a:p>
        </c:rich>
      </c:tx>
      <c:layout/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.1125"/>
          <c:y val="0.31654733062213375"/>
          <c:w val="0.74444444444444491"/>
          <c:h val="0.59211541265675161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1">
                  <a:lumMod val="75000"/>
                </a:schemeClr>
              </a:solidFill>
            </c:spPr>
          </c:dPt>
          <c:dPt>
            <c:idx val="1"/>
            <c:spPr>
              <a:solidFill>
                <a:schemeClr val="accent6"/>
              </a:solidFill>
            </c:spPr>
          </c:dPt>
          <c:dPt>
            <c:idx val="2"/>
            <c:spPr>
              <a:solidFill>
                <a:schemeClr val="bg1">
                  <a:lumMod val="65000"/>
                </a:schemeClr>
              </a:solidFill>
            </c:spPr>
          </c:dPt>
          <c:dPt>
            <c:idx val="3"/>
            <c:spPr>
              <a:solidFill>
                <a:srgbClr val="FBDE09"/>
              </a:solidFill>
            </c:spPr>
          </c:dPt>
          <c:dPt>
            <c:idx val="4"/>
            <c:spPr>
              <a:solidFill>
                <a:schemeClr val="tx2">
                  <a:lumMod val="60000"/>
                  <a:lumOff val="40000"/>
                </a:schemeClr>
              </a:solidFill>
            </c:spPr>
          </c:dPt>
          <c:dPt>
            <c:idx val="5"/>
            <c:spPr>
              <a:solidFill>
                <a:schemeClr val="accent3">
                  <a:lumMod val="75000"/>
                </a:schemeClr>
              </a:solidFill>
            </c:spPr>
          </c:dPt>
          <c:dPt>
            <c:idx val="6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25"/>
                  <c:y val="-9.1575091575091683E-3"/>
                </c:manualLayout>
              </c:layout>
              <c:dLblPos val="outEnd"/>
              <c:showVal val="1"/>
              <c:showCatName val="1"/>
              <c:separator>; </c:separator>
            </c:dLbl>
            <c:dLbl>
              <c:idx val="1"/>
              <c:layout>
                <c:manualLayout>
                  <c:x val="0.14722222222222231"/>
                  <c:y val="1.8518518518518528E-2"/>
                </c:manualLayout>
              </c:layout>
              <c:dLblPos val="outEnd"/>
              <c:showVal val="1"/>
              <c:showCatName val="1"/>
              <c:separator>; </c:separator>
            </c:dLbl>
            <c:dLbl>
              <c:idx val="2"/>
              <c:layout>
                <c:manualLayout>
                  <c:x val="-4.4444663167104097E-2"/>
                  <c:y val="0.26851851851851855"/>
                </c:manualLayout>
              </c:layout>
              <c:dLblPos val="outEnd"/>
              <c:showVal val="1"/>
              <c:showCatName val="1"/>
              <c:separator>; </c:separator>
            </c:dLbl>
            <c:dLbl>
              <c:idx val="3"/>
              <c:layout>
                <c:manualLayout>
                  <c:x val="-0.10833333333333336"/>
                  <c:y val="7.4073709536307972E-2"/>
                </c:manualLayout>
              </c:layout>
              <c:dLblPos val="outEnd"/>
              <c:showVal val="1"/>
              <c:showCatName val="1"/>
              <c:separator>; </c:separator>
            </c:dLbl>
            <c:dLbl>
              <c:idx val="4"/>
              <c:layout>
                <c:manualLayout>
                  <c:x val="-0.1"/>
                  <c:y val="-1.8518518518518528E-2"/>
                </c:manualLayout>
              </c:layout>
              <c:dLblPos val="outEnd"/>
              <c:showVal val="1"/>
              <c:showCatName val="1"/>
              <c:separator>; </c:separator>
            </c:dLbl>
            <c:dLbl>
              <c:idx val="5"/>
              <c:layout>
                <c:manualLayout>
                  <c:x val="-4.1666666666666664E-2"/>
                  <c:y val="-6.9444444444444489E-2"/>
                </c:manualLayout>
              </c:layout>
              <c:dLblPos val="outEnd"/>
              <c:showVal val="1"/>
              <c:showCatName val="1"/>
              <c:separator>; </c:separator>
            </c:dLbl>
            <c:dLbl>
              <c:idx val="6"/>
              <c:layout>
                <c:manualLayout>
                  <c:x val="8.6111111111111041E-2"/>
                  <c:y val="-4.1208791208791236E-2"/>
                </c:manualLayout>
              </c:layout>
              <c:dLblPos val="outEnd"/>
              <c:showVal val="1"/>
              <c:showCatName val="1"/>
              <c:separator>; </c:separator>
            </c:dLbl>
            <c:dLblPos val="outEnd"/>
            <c:showVal val="1"/>
            <c:showCatName val="1"/>
            <c:separator>; </c:separator>
            <c:showLeaderLines val="1"/>
          </c:dLbls>
          <c:cat>
            <c:strRef>
              <c:f>'országok és földrészek szerint'!$A$12:$A$18</c:f>
              <c:strCache>
                <c:ptCount val="7"/>
                <c:pt idx="0">
                  <c:v>Belarus</c:v>
                </c:pt>
                <c:pt idx="1">
                  <c:v>Cyprus</c:v>
                </c:pt>
                <c:pt idx="2">
                  <c:v>Portugal</c:v>
                </c:pt>
                <c:pt idx="3">
                  <c:v>Romania</c:v>
                </c:pt>
                <c:pt idx="4">
                  <c:v>Russia</c:v>
                </c:pt>
                <c:pt idx="5">
                  <c:v>Sweden</c:v>
                </c:pt>
                <c:pt idx="6">
                  <c:v>Ukraine</c:v>
                </c:pt>
              </c:strCache>
            </c:strRef>
          </c:cat>
          <c:val>
            <c:numRef>
              <c:f>'országok és földrészek szerint'!$E$12:$E$18</c:f>
              <c:numCache>
                <c:formatCode>0.0</c:formatCode>
                <c:ptCount val="7"/>
                <c:pt idx="0">
                  <c:v>7.813186813186813</c:v>
                </c:pt>
                <c:pt idx="1">
                  <c:v>57.928571428571431</c:v>
                </c:pt>
                <c:pt idx="2">
                  <c:v>6.8557692307692299</c:v>
                </c:pt>
                <c:pt idx="3">
                  <c:v>3.1210526315789471</c:v>
                </c:pt>
                <c:pt idx="4">
                  <c:v>0.8908839779005524</c:v>
                </c:pt>
                <c:pt idx="5">
                  <c:v>5.1886792452830193</c:v>
                </c:pt>
                <c:pt idx="6">
                  <c:v>3.3113456464379949</c:v>
                </c:pt>
              </c:numCache>
            </c:numRef>
          </c:val>
        </c:ser>
        <c:dLbls>
          <c:showCatName val="1"/>
          <c:showPercent val="1"/>
        </c:dLbls>
      </c:pie3DChart>
    </c:plotArea>
    <c:plotVisOnly val="1"/>
  </c:chart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hu-HU" sz="1200" b="0" i="0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Subscribers (millions) in Europe</a:t>
            </a:r>
            <a:endParaRPr lang="hu-HU" sz="1200">
              <a:solidFill>
                <a:schemeClr val="tx1">
                  <a:lumMod val="65000"/>
                  <a:lumOff val="35000"/>
                </a:schemeClr>
              </a:solidFill>
            </a:endParaRPr>
          </a:p>
        </c:rich>
      </c:tx>
      <c:layout/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.13472222222222224"/>
          <c:y val="0.1791666666666667"/>
          <c:w val="0.69166666666666654"/>
          <c:h val="0.6416666666666667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rgbClr val="0070C0"/>
              </a:solidFill>
            </c:spPr>
          </c:dPt>
          <c:dPt>
            <c:idx val="1"/>
            <c:spPr>
              <a:solidFill>
                <a:schemeClr val="accent6"/>
              </a:solidFill>
            </c:spPr>
          </c:dPt>
          <c:dPt>
            <c:idx val="2"/>
            <c:spPr>
              <a:solidFill>
                <a:schemeClr val="bg1">
                  <a:lumMod val="65000"/>
                </a:schemeClr>
              </a:solidFill>
            </c:spPr>
          </c:dPt>
          <c:dPt>
            <c:idx val="3"/>
            <c:spPr>
              <a:solidFill>
                <a:srgbClr val="FBDE09"/>
              </a:solidFill>
            </c:spPr>
          </c:dPt>
          <c:dPt>
            <c:idx val="4"/>
            <c:spPr>
              <a:solidFill>
                <a:schemeClr val="tx2">
                  <a:lumMod val="60000"/>
                  <a:lumOff val="40000"/>
                </a:schemeClr>
              </a:solidFill>
            </c:spPr>
          </c:dPt>
          <c:dPt>
            <c:idx val="5"/>
            <c:spPr>
              <a:solidFill>
                <a:schemeClr val="accent3">
                  <a:lumMod val="75000"/>
                </a:schemeClr>
              </a:solidFill>
            </c:spPr>
          </c:dPt>
          <c:dPt>
            <c:idx val="6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4444444444444497E-2"/>
                  <c:y val="2.7777777777777811E-2"/>
                </c:manualLayout>
              </c:layout>
              <c:dLblPos val="outEnd"/>
              <c:showVal val="1"/>
              <c:showCatName val="1"/>
            </c:dLbl>
            <c:dLbl>
              <c:idx val="1"/>
              <c:layout>
                <c:manualLayout>
                  <c:x val="8.6111111111110958E-2"/>
                  <c:y val="-5.5555555555555558E-3"/>
                </c:manualLayout>
              </c:layout>
              <c:dLblPos val="outEnd"/>
              <c:showVal val="1"/>
              <c:showCatName val="1"/>
            </c:dLbl>
            <c:dLbl>
              <c:idx val="2"/>
              <c:layout>
                <c:manualLayout>
                  <c:x val="4.9999999999999926E-2"/>
                  <c:y val="-8.3333333333333343E-2"/>
                </c:manualLayout>
              </c:layout>
              <c:dLblPos val="outEnd"/>
              <c:showVal val="1"/>
              <c:showCatName val="1"/>
            </c:dLbl>
            <c:dLbl>
              <c:idx val="3"/>
              <c:layout>
                <c:manualLayout>
                  <c:x val="4.4444444444444481E-2"/>
                  <c:y val="5.5555555555555455E-2"/>
                </c:manualLayout>
              </c:layout>
              <c:dLblPos val="outEnd"/>
              <c:showVal val="1"/>
              <c:showCatName val="1"/>
            </c:dLbl>
            <c:dLbl>
              <c:idx val="4"/>
              <c:layout>
                <c:manualLayout>
                  <c:x val="-4.7222222222222249E-2"/>
                  <c:y val="8.3333333333333343E-2"/>
                </c:manualLayout>
              </c:layout>
              <c:dLblPos val="outEnd"/>
              <c:showVal val="1"/>
              <c:showCatName val="1"/>
            </c:dLbl>
            <c:dLbl>
              <c:idx val="5"/>
              <c:layout>
                <c:manualLayout>
                  <c:x val="-4.1666666666666671E-2"/>
                  <c:y val="-3.8888888888888841E-2"/>
                </c:manualLayout>
              </c:layout>
              <c:dLblPos val="outEnd"/>
              <c:showVal val="1"/>
              <c:showCatName val="1"/>
            </c:dLbl>
            <c:dLbl>
              <c:idx val="6"/>
              <c:layout>
                <c:manualLayout>
                  <c:x val="-6.666666666666668E-2"/>
                  <c:y val="-5.5555555555555558E-3"/>
                </c:manualLayout>
              </c:layout>
              <c:dLblPos val="outEnd"/>
              <c:showVal val="1"/>
              <c:showCatName val="1"/>
            </c:dLbl>
            <c:dLblPos val="outEnd"/>
            <c:showVal val="1"/>
            <c:showCatName val="1"/>
            <c:showLeaderLines val="1"/>
          </c:dLbls>
          <c:cat>
            <c:strRef>
              <c:f>'országok és földrészek szerint'!$A$12:$A$18</c:f>
              <c:strCache>
                <c:ptCount val="7"/>
                <c:pt idx="0">
                  <c:v>Belarus</c:v>
                </c:pt>
                <c:pt idx="1">
                  <c:v>Cyprus</c:v>
                </c:pt>
                <c:pt idx="2">
                  <c:v>Portugal</c:v>
                </c:pt>
                <c:pt idx="3">
                  <c:v>Romania</c:v>
                </c:pt>
                <c:pt idx="4">
                  <c:v>Russia</c:v>
                </c:pt>
                <c:pt idx="5">
                  <c:v>Sweden</c:v>
                </c:pt>
                <c:pt idx="6">
                  <c:v>Ukraine</c:v>
                </c:pt>
              </c:strCache>
            </c:strRef>
          </c:cat>
          <c:val>
            <c:numRef>
              <c:f>'országok és földrészek szerint'!$C$12:$C$18</c:f>
              <c:numCache>
                <c:formatCode>#,##0.0</c:formatCode>
                <c:ptCount val="7"/>
                <c:pt idx="0">
                  <c:v>71.099999999999994</c:v>
                </c:pt>
                <c:pt idx="1">
                  <c:v>81.099999999999994</c:v>
                </c:pt>
                <c:pt idx="2">
                  <c:v>71.3</c:v>
                </c:pt>
                <c:pt idx="3">
                  <c:v>59.3</c:v>
                </c:pt>
                <c:pt idx="4">
                  <c:v>129</c:v>
                </c:pt>
                <c:pt idx="5">
                  <c:v>55</c:v>
                </c:pt>
                <c:pt idx="6">
                  <c:v>125.5</c:v>
                </c:pt>
              </c:numCache>
            </c:numRef>
          </c:val>
        </c:ser>
      </c:pie3DChart>
    </c:plotArea>
    <c:plotVisOnly val="1"/>
  </c:chart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hu-HU" sz="1200" b="0" i="0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Subscribers (millions)</a:t>
            </a:r>
            <a:endParaRPr lang="hu-HU" sz="1200">
              <a:solidFill>
                <a:schemeClr val="tx1">
                  <a:lumMod val="65000"/>
                  <a:lumOff val="35000"/>
                </a:schemeClr>
              </a:solidFill>
            </a:endParaRPr>
          </a:p>
        </c:rich>
      </c:tx>
      <c:layout/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1"/>
            <c:spPr>
              <a:solidFill>
                <a:schemeClr val="accent6"/>
              </a:solidFill>
            </c:spPr>
          </c:dPt>
          <c:dPt>
            <c:idx val="2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0"/>
              <c:layout>
                <c:manualLayout>
                  <c:x val="0.16927083333333334"/>
                  <c:y val="-2.976190476190476E-2"/>
                </c:manualLayout>
              </c:layout>
              <c:dLblPos val="outEnd"/>
              <c:showVal val="1"/>
              <c:showCatName val="1"/>
            </c:dLbl>
            <c:dLbl>
              <c:idx val="1"/>
              <c:layout>
                <c:manualLayout>
                  <c:x val="-5.2084008996825269E-2"/>
                  <c:y val="-2.9762595465040554E-2"/>
                </c:manualLayout>
              </c:layout>
              <c:dLblPos val="outEnd"/>
              <c:showVal val="1"/>
              <c:showCatName val="1"/>
            </c:dLbl>
            <c:dLbl>
              <c:idx val="2"/>
              <c:layout>
                <c:manualLayout>
                  <c:x val="-0.14977616897582277"/>
                  <c:y val="0"/>
                </c:manualLayout>
              </c:layout>
              <c:dLblPos val="outEnd"/>
              <c:showVal val="1"/>
              <c:showCatName val="1"/>
            </c:dLbl>
            <c:dLblPos val="outEnd"/>
            <c:showVal val="1"/>
            <c:showCatName val="1"/>
            <c:showLeaderLines val="1"/>
          </c:dLbls>
          <c:cat>
            <c:strRef>
              <c:f>'országok és földrészek szerint'!$G$2:$G$4</c:f>
              <c:strCache>
                <c:ptCount val="3"/>
                <c:pt idx="0">
                  <c:v>America</c:v>
                </c:pt>
                <c:pt idx="1">
                  <c:v>Asia</c:v>
                </c:pt>
                <c:pt idx="2">
                  <c:v>Europe</c:v>
                </c:pt>
              </c:strCache>
            </c:strRef>
          </c:cat>
          <c:val>
            <c:numRef>
              <c:f>'országok és földrészek szerint'!$H$2:$H$4</c:f>
              <c:numCache>
                <c:formatCode>General</c:formatCode>
                <c:ptCount val="3"/>
                <c:pt idx="0">
                  <c:v>1679.1999999999998</c:v>
                </c:pt>
                <c:pt idx="1">
                  <c:v>2276.6</c:v>
                </c:pt>
                <c:pt idx="2">
                  <c:v>592.29999999999995</c:v>
                </c:pt>
              </c:numCache>
            </c:numRef>
          </c:val>
        </c:ser>
      </c:pie3DChart>
    </c:plotArea>
    <c:plotVisOnly val="1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u-HU"/>
  <c:chart>
    <c:title>
      <c:tx>
        <c:rich>
          <a:bodyPr/>
          <a:lstStyle/>
          <a:p>
            <a:pPr>
              <a:defRPr/>
            </a:pPr>
            <a:r>
              <a:rPr lang="hu-HU" sz="12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Subscribers / Population </a:t>
            </a:r>
            <a:endParaRPr lang="hu-HU" sz="1200">
              <a:solidFill>
                <a:schemeClr val="tx1">
                  <a:lumMod val="65000"/>
                  <a:lumOff val="35000"/>
                </a:schemeClr>
              </a:solidFill>
            </a:endParaRP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dPt>
            <c:idx val="0"/>
            <c:spPr>
              <a:solidFill>
                <a:schemeClr val="accent6"/>
              </a:solidFill>
            </c:spPr>
          </c:dPt>
          <c:dPt>
            <c:idx val="2"/>
            <c:spPr>
              <a:solidFill>
                <a:schemeClr val="bg1">
                  <a:lumMod val="65000"/>
                </a:schemeClr>
              </a:solidFill>
            </c:spPr>
          </c:dPt>
          <c:dLbls>
            <c:showVal val="1"/>
            <c:showCatName val="1"/>
          </c:dLbls>
          <c:cat>
            <c:strRef>
              <c:f>'országok és földrészek szerint'!$G$2:$G$4</c:f>
              <c:strCache>
                <c:ptCount val="3"/>
                <c:pt idx="0">
                  <c:v>America</c:v>
                </c:pt>
                <c:pt idx="1">
                  <c:v>Asia</c:v>
                </c:pt>
                <c:pt idx="2">
                  <c:v>Europe</c:v>
                </c:pt>
              </c:strCache>
            </c:strRef>
          </c:cat>
          <c:val>
            <c:numRef>
              <c:f>'országok és földrészek szerint'!$J$2:$J$4</c:f>
              <c:numCache>
                <c:formatCode>0.0</c:formatCode>
                <c:ptCount val="3"/>
                <c:pt idx="0">
                  <c:v>2.1703502649605788</c:v>
                </c:pt>
                <c:pt idx="1">
                  <c:v>1.2053793614655584</c:v>
                </c:pt>
                <c:pt idx="2">
                  <c:v>2.5398799313893652</c:v>
                </c:pt>
              </c:numCache>
            </c:numRef>
          </c:val>
        </c:ser>
        <c:gapWidth val="0"/>
        <c:axId val="168298752"/>
        <c:axId val="174821376"/>
      </c:barChart>
      <c:catAx>
        <c:axId val="168298752"/>
        <c:scaling>
          <c:orientation val="minMax"/>
        </c:scaling>
        <c:axPos val="b"/>
        <c:majorTickMark val="none"/>
        <c:tickLblPos val="none"/>
        <c:crossAx val="174821376"/>
        <c:crosses val="autoZero"/>
        <c:auto val="1"/>
        <c:lblAlgn val="ctr"/>
        <c:lblOffset val="100"/>
      </c:catAx>
      <c:valAx>
        <c:axId val="174821376"/>
        <c:scaling>
          <c:orientation val="minMax"/>
          <c:max val="4"/>
          <c:min val="0"/>
        </c:scaling>
        <c:axPos val="l"/>
        <c:majorGridlines/>
        <c:numFmt formatCode="0.0" sourceLinked="1"/>
        <c:tickLblPos val="nextTo"/>
        <c:crossAx val="168298752"/>
        <c:crosses val="autoZero"/>
        <c:crossBetween val="between"/>
        <c:majorUnit val="2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60960</xdr:colOff>
      <xdr:row>18</xdr:row>
      <xdr:rowOff>53340</xdr:rowOff>
    </xdr:from>
    <xdr:to>
      <xdr:col>9</xdr:col>
      <xdr:colOff>830580</xdr:colOff>
      <xdr:row>30</xdr:row>
      <xdr:rowOff>137160</xdr:rowOff>
    </xdr:to>
    <xdr:graphicFrame macro="">
      <xdr:nvGraphicFramePr>
        <xdr:cNvPr id="8" name="Diagram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18</xdr:row>
      <xdr:rowOff>68580</xdr:rowOff>
    </xdr:from>
    <xdr:to>
      <xdr:col>4</xdr:col>
      <xdr:colOff>731520</xdr:colOff>
      <xdr:row>30</xdr:row>
      <xdr:rowOff>160020</xdr:rowOff>
    </xdr:to>
    <xdr:graphicFrame macro="">
      <xdr:nvGraphicFramePr>
        <xdr:cNvPr id="11" name="Diagram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4</xdr:row>
      <xdr:rowOff>0</xdr:rowOff>
    </xdr:from>
    <xdr:to>
      <xdr:col>10</xdr:col>
      <xdr:colOff>0</xdr:colOff>
      <xdr:row>11</xdr:row>
      <xdr:rowOff>0</xdr:rowOff>
    </xdr:to>
    <xdr:graphicFrame macro="">
      <xdr:nvGraphicFramePr>
        <xdr:cNvPr id="6" name="Diagram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0</xdr:colOff>
      <xdr:row>11</xdr:row>
      <xdr:rowOff>0</xdr:rowOff>
    </xdr:from>
    <xdr:to>
      <xdr:col>10</xdr:col>
      <xdr:colOff>0</xdr:colOff>
      <xdr:row>18</xdr:row>
      <xdr:rowOff>0</xdr:rowOff>
    </xdr:to>
    <xdr:graphicFrame macro="">
      <xdr:nvGraphicFramePr>
        <xdr:cNvPr id="10" name="Diagram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name="i_650_import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101"/>
  <sheetViews>
    <sheetView workbookViewId="0">
      <selection activeCell="C10" sqref="C10"/>
    </sheetView>
  </sheetViews>
  <sheetFormatPr defaultRowHeight="14.4"/>
  <cols>
    <col min="1" max="1" width="34.5546875" bestFit="1" customWidth="1"/>
    <col min="2" max="2" width="10.5546875" style="1" customWidth="1"/>
    <col min="3" max="3" width="10.21875" customWidth="1"/>
    <col min="4" max="4" width="16.77734375" style="1" bestFit="1" customWidth="1"/>
    <col min="5" max="5" width="21.88671875" style="1" bestFit="1" customWidth="1"/>
    <col min="6" max="6" width="20.44140625" bestFit="1" customWidth="1"/>
    <col min="7" max="7" width="14.44140625" bestFit="1" customWidth="1"/>
    <col min="11" max="11" width="7.77734375" bestFit="1" customWidth="1"/>
    <col min="12" max="12" width="18.44140625" bestFit="1" customWidth="1"/>
    <col min="20" max="20" width="11.88671875" bestFit="1" customWidth="1"/>
    <col min="26" max="26" width="9.6640625" bestFit="1" customWidth="1"/>
    <col min="27" max="27" width="18.44140625" bestFit="1" customWidth="1"/>
  </cols>
  <sheetData>
    <row r="1" spans="1:28" ht="28.8" customHeight="1">
      <c r="A1" s="2" t="s">
        <v>0</v>
      </c>
      <c r="B1" s="3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2" t="s">
        <v>93</v>
      </c>
      <c r="S1">
        <f>COUNTA(A2:A51)</f>
        <v>50</v>
      </c>
      <c r="Y1">
        <f ca="1">COUNTIFS(X2:X101,"=0")</f>
        <v>17</v>
      </c>
    </row>
    <row r="2" spans="1:28">
      <c r="A2" s="4" t="s">
        <v>6</v>
      </c>
      <c r="B2" s="5" t="s">
        <v>7</v>
      </c>
      <c r="C2" s="4">
        <v>335</v>
      </c>
      <c r="D2" s="5" t="s">
        <v>8</v>
      </c>
      <c r="E2" s="5" t="s">
        <v>9</v>
      </c>
      <c r="F2" s="4" t="s">
        <v>323</v>
      </c>
      <c r="G2" s="4" t="s">
        <v>94</v>
      </c>
      <c r="K2">
        <f>IFERROR(SEARCH(",",F2),0)</f>
        <v>0</v>
      </c>
      <c r="L2" t="str">
        <f>IF(K2=0,F2,LEFT(F2,K2-1))</f>
        <v>USA</v>
      </c>
      <c r="M2" t="str">
        <f>IF(K2&gt;0,MID(F2,K2+2,LEN(F2)-K2-1),"")</f>
        <v/>
      </c>
      <c r="N2">
        <f>IFERROR(SEARCH(",",G2),0)</f>
        <v>0</v>
      </c>
      <c r="O2" t="str">
        <f>IF(N2=0,G2,LEFT(G2,N2-1))</f>
        <v>America</v>
      </c>
      <c r="P2" t="str">
        <f>IF(N2&gt;0,MID(G2,N2+2,LEN(G2)-N2-1),"")</f>
        <v/>
      </c>
      <c r="Q2">
        <f>IF(M2="",C2,C2/2)</f>
        <v>335</v>
      </c>
      <c r="R2" t="str">
        <f>IF(M2="","",C2-Q2)</f>
        <v/>
      </c>
      <c r="T2" t="str">
        <f ca="1">IF(ROW()-1&lt;=$S$1,L2,INDIRECT("M"&amp;(ROW()-$S$1)))</f>
        <v>USA</v>
      </c>
      <c r="U2" t="str">
        <f t="shared" ref="U2:U33" ca="1" si="0">IF(ROW()-1&lt;=$S$1,O2,INDIRECT("P"&amp;(ROW()-$S$1)))</f>
        <v>America</v>
      </c>
      <c r="V2">
        <f ca="1">IF(ROW()-1&lt;=$S$1,Q2,INDIRECT("R"&amp;(ROW()-$S$1)))</f>
        <v>335</v>
      </c>
      <c r="X2">
        <f ca="1">IF(T2="",1,IF(ROW()=2,0,IFERROR(MATCH(T2,$T$2:INDIRECT("T"&amp;ROW()-1),0),0)))</f>
        <v>0</v>
      </c>
      <c r="Y2">
        <f ca="1">IF(X2=0,ROW(),"")</f>
        <v>2</v>
      </c>
      <c r="Z2">
        <f ca="1">IF(ROW()-1&lt;=$Y$1,SMALL($Y$2:$Y$101,ROW()-1),"")</f>
        <v>2</v>
      </c>
      <c r="AA2" t="str">
        <f ca="1">IF(Z2&lt;&gt;"",IF(Z2&gt;S1,INDIRECT("T"&amp;Z2-S1),INDIRECT("T"&amp;Z2)),"")</f>
        <v>USA</v>
      </c>
      <c r="AB2" t="str">
        <f ca="1">INDEX($U$2:$U$101,MATCH(AA2,$T$2:$T$101,0))</f>
        <v>America</v>
      </c>
    </row>
    <row r="3" spans="1:28">
      <c r="A3" s="4" t="s">
        <v>10</v>
      </c>
      <c r="B3" s="5" t="s">
        <v>11</v>
      </c>
      <c r="C3" s="4">
        <v>280</v>
      </c>
      <c r="D3" s="5" t="s">
        <v>12</v>
      </c>
      <c r="E3" s="5" t="s">
        <v>13</v>
      </c>
      <c r="F3" s="4" t="s">
        <v>14</v>
      </c>
      <c r="G3" s="4" t="s">
        <v>95</v>
      </c>
      <c r="K3">
        <f t="shared" ref="K3:K51" si="1">IFERROR(SEARCH(",",F3),0)</f>
        <v>0</v>
      </c>
      <c r="L3" t="str">
        <f t="shared" ref="L3:L51" si="2">IF(K3=0,F3,LEFT(F3,K3-1))</f>
        <v>India</v>
      </c>
      <c r="M3" t="str">
        <f t="shared" ref="M3:M51" si="3">IF(K3&gt;0,MID(F3,K3+2,LEN(F3)-K3-1),"")</f>
        <v/>
      </c>
      <c r="N3">
        <f t="shared" ref="N3:N51" si="4">IFERROR(SEARCH(",",G3),0)</f>
        <v>0</v>
      </c>
      <c r="O3" t="str">
        <f t="shared" ref="O3:O51" si="5">IF(N3=0,G3,LEFT(G3,N3-1))</f>
        <v>Asia</v>
      </c>
      <c r="P3" t="str">
        <f t="shared" ref="P3:P51" si="6">IF(N3&gt;0,MID(G3,N3+2,LEN(G3)-N3-1),"")</f>
        <v/>
      </c>
      <c r="Q3">
        <f t="shared" ref="Q3:Q51" si="7">IF(M3="",C3,C3/2)</f>
        <v>280</v>
      </c>
      <c r="R3" t="str">
        <f t="shared" ref="R3:R51" si="8">IF(M3="","",C3-Q3)</f>
        <v/>
      </c>
      <c r="T3" t="str">
        <f t="shared" ref="T3:T66" ca="1" si="9">IF(ROW()-1&lt;=$S$1,L3,INDIRECT("M"&amp;(ROW()-$S$1)))</f>
        <v>India</v>
      </c>
      <c r="U3" t="str">
        <f t="shared" ca="1" si="0"/>
        <v>Asia</v>
      </c>
      <c r="V3">
        <f t="shared" ref="V3:V66" ca="1" si="10">IF(ROW()-1&lt;=$S$1,Q3,INDIRECT("R"&amp;(ROW()-$S$1)))</f>
        <v>280</v>
      </c>
      <c r="X3">
        <f ca="1">IF(T3="",1,IF(ROW()=2,0,IFERROR(MATCH(T3,$T$2:INDIRECT("T"&amp;ROW()-1),0),0)))</f>
        <v>0</v>
      </c>
      <c r="Y3">
        <f t="shared" ref="Y3:Y66" ca="1" si="11">IF(X3=0,ROW(),"")</f>
        <v>3</v>
      </c>
      <c r="Z3">
        <f t="shared" ref="Z3:Z66" ca="1" si="12">IF(ROW()-1&lt;=$Y$1,SMALL($Y$2:$Y$101,ROW()-1),"")</f>
        <v>3</v>
      </c>
      <c r="AA3" t="str">
        <f t="shared" ref="AA3:AA66" ca="1" si="13">IF(Z3&lt;&gt;"",IF(Z3&gt;S2,INDIRECT("T"&amp;Z3-S2),INDIRECT("T"&amp;Z3)),"")</f>
        <v>India</v>
      </c>
      <c r="AB3" t="str">
        <f t="shared" ref="AB3:AB66" ca="1" si="14">INDEX($U$2:$U$101,MATCH(AA3,$T$2:$T$101,0))</f>
        <v>Asia</v>
      </c>
    </row>
    <row r="4" spans="1:28">
      <c r="A4" s="4" t="s">
        <v>15</v>
      </c>
      <c r="B4" s="5" t="s">
        <v>11</v>
      </c>
      <c r="C4" s="4">
        <v>186</v>
      </c>
      <c r="D4" s="5" t="s">
        <v>8</v>
      </c>
      <c r="E4" s="5" t="s">
        <v>16</v>
      </c>
      <c r="F4" s="4" t="s">
        <v>323</v>
      </c>
      <c r="G4" s="4" t="s">
        <v>94</v>
      </c>
      <c r="K4">
        <f t="shared" si="1"/>
        <v>0</v>
      </c>
      <c r="L4" t="str">
        <f t="shared" si="2"/>
        <v>USA</v>
      </c>
      <c r="M4" t="str">
        <f t="shared" si="3"/>
        <v/>
      </c>
      <c r="N4">
        <f t="shared" si="4"/>
        <v>0</v>
      </c>
      <c r="O4" t="str">
        <f t="shared" si="5"/>
        <v>America</v>
      </c>
      <c r="P4" t="str">
        <f t="shared" si="6"/>
        <v/>
      </c>
      <c r="Q4">
        <f t="shared" si="7"/>
        <v>186</v>
      </c>
      <c r="R4" t="str">
        <f t="shared" si="8"/>
        <v/>
      </c>
      <c r="T4" t="str">
        <f t="shared" ca="1" si="9"/>
        <v>USA</v>
      </c>
      <c r="U4" t="str">
        <f t="shared" ca="1" si="0"/>
        <v>America</v>
      </c>
      <c r="V4">
        <f t="shared" ca="1" si="10"/>
        <v>186</v>
      </c>
      <c r="X4">
        <f ca="1">IF(T4="",1,IF(ROW()=2,0,IFERROR(MATCH(T4,$T$2:INDIRECT("T"&amp;ROW()-1),0),0)))</f>
        <v>1</v>
      </c>
      <c r="Y4" t="str">
        <f t="shared" ca="1" si="11"/>
        <v/>
      </c>
      <c r="Z4">
        <f t="shared" ca="1" si="12"/>
        <v>6</v>
      </c>
      <c r="AA4" t="str">
        <f t="shared" ca="1" si="13"/>
        <v>Russia</v>
      </c>
      <c r="AB4" t="str">
        <f t="shared" ca="1" si="14"/>
        <v>Europe</v>
      </c>
    </row>
    <row r="5" spans="1:28">
      <c r="A5" s="4" t="s">
        <v>17</v>
      </c>
      <c r="B5" s="5" t="s">
        <v>11</v>
      </c>
      <c r="C5" s="4">
        <v>180</v>
      </c>
      <c r="D5" s="5" t="s">
        <v>12</v>
      </c>
      <c r="E5" s="5" t="s">
        <v>9</v>
      </c>
      <c r="F5" s="4" t="s">
        <v>14</v>
      </c>
      <c r="G5" s="4" t="s">
        <v>95</v>
      </c>
      <c r="K5">
        <f t="shared" si="1"/>
        <v>0</v>
      </c>
      <c r="L5" t="str">
        <f t="shared" si="2"/>
        <v>India</v>
      </c>
      <c r="M5" t="str">
        <f t="shared" si="3"/>
        <v/>
      </c>
      <c r="N5">
        <f t="shared" si="4"/>
        <v>0</v>
      </c>
      <c r="O5" t="str">
        <f t="shared" si="5"/>
        <v>Asia</v>
      </c>
      <c r="P5" t="str">
        <f t="shared" si="6"/>
        <v/>
      </c>
      <c r="Q5">
        <f t="shared" si="7"/>
        <v>180</v>
      </c>
      <c r="R5" t="str">
        <f t="shared" si="8"/>
        <v/>
      </c>
      <c r="T5" t="str">
        <f t="shared" ca="1" si="9"/>
        <v>India</v>
      </c>
      <c r="U5" t="str">
        <f t="shared" ca="1" si="0"/>
        <v>Asia</v>
      </c>
      <c r="V5">
        <f t="shared" ca="1" si="10"/>
        <v>180</v>
      </c>
      <c r="X5">
        <f ca="1">IF(T5="",1,IF(ROW()=2,0,IFERROR(MATCH(T5,$T$2:INDIRECT("T"&amp;ROW()-1),0),0)))</f>
        <v>2</v>
      </c>
      <c r="Y5" t="str">
        <f t="shared" ca="1" si="11"/>
        <v/>
      </c>
      <c r="Z5">
        <f t="shared" ca="1" si="12"/>
        <v>10</v>
      </c>
      <c r="AA5" t="str">
        <f t="shared" ca="1" si="13"/>
        <v>Sweden</v>
      </c>
      <c r="AB5" t="str">
        <f t="shared" ca="1" si="14"/>
        <v>Europe</v>
      </c>
    </row>
    <row r="6" spans="1:28">
      <c r="A6" s="4" t="s">
        <v>18</v>
      </c>
      <c r="B6" s="5" t="s">
        <v>7</v>
      </c>
      <c r="C6" s="4">
        <v>129</v>
      </c>
      <c r="D6" s="5" t="s">
        <v>8</v>
      </c>
      <c r="E6" s="5" t="s">
        <v>9</v>
      </c>
      <c r="F6" s="4" t="s">
        <v>19</v>
      </c>
      <c r="G6" s="4" t="s">
        <v>96</v>
      </c>
      <c r="K6">
        <f t="shared" si="1"/>
        <v>0</v>
      </c>
      <c r="L6" t="str">
        <f t="shared" si="2"/>
        <v>Russia</v>
      </c>
      <c r="M6" t="str">
        <f t="shared" si="3"/>
        <v/>
      </c>
      <c r="N6">
        <f t="shared" si="4"/>
        <v>0</v>
      </c>
      <c r="O6" t="str">
        <f t="shared" si="5"/>
        <v>Europe</v>
      </c>
      <c r="P6" t="str">
        <f t="shared" si="6"/>
        <v/>
      </c>
      <c r="Q6">
        <f t="shared" si="7"/>
        <v>129</v>
      </c>
      <c r="R6" t="str">
        <f t="shared" si="8"/>
        <v/>
      </c>
      <c r="T6" t="str">
        <f t="shared" ca="1" si="9"/>
        <v>Russia</v>
      </c>
      <c r="U6" t="str">
        <f t="shared" ca="1" si="0"/>
        <v>Europe</v>
      </c>
      <c r="V6">
        <f t="shared" ca="1" si="10"/>
        <v>129</v>
      </c>
      <c r="X6">
        <f ca="1">IF(T6="",1,IF(ROW()=2,0,IFERROR(MATCH(T6,$T$2:INDIRECT("T"&amp;ROW()-1),0),0)))</f>
        <v>0</v>
      </c>
      <c r="Y6">
        <f t="shared" ca="1" si="11"/>
        <v>6</v>
      </c>
      <c r="Z6">
        <f t="shared" ca="1" si="12"/>
        <v>15</v>
      </c>
      <c r="AA6" t="str">
        <f t="shared" ca="1" si="13"/>
        <v>South Korea</v>
      </c>
      <c r="AB6" t="str">
        <f t="shared" ca="1" si="14"/>
        <v>Asia</v>
      </c>
    </row>
    <row r="7" spans="1:28">
      <c r="A7" s="4" t="s">
        <v>20</v>
      </c>
      <c r="B7" s="5" t="s">
        <v>11</v>
      </c>
      <c r="C7" s="4">
        <v>128</v>
      </c>
      <c r="D7" s="5" t="s">
        <v>8</v>
      </c>
      <c r="E7" s="5" t="s">
        <v>9</v>
      </c>
      <c r="F7" s="4" t="s">
        <v>324</v>
      </c>
      <c r="G7" s="4" t="s">
        <v>97</v>
      </c>
      <c r="K7">
        <f t="shared" si="1"/>
        <v>4</v>
      </c>
      <c r="L7" t="str">
        <f t="shared" si="2"/>
        <v>USA</v>
      </c>
      <c r="M7" t="str">
        <f t="shared" si="3"/>
        <v>Ukraine</v>
      </c>
      <c r="N7">
        <f t="shared" si="4"/>
        <v>8</v>
      </c>
      <c r="O7" t="str">
        <f t="shared" si="5"/>
        <v>America</v>
      </c>
      <c r="P7" t="str">
        <f t="shared" si="6"/>
        <v>Europe</v>
      </c>
      <c r="Q7">
        <f t="shared" si="7"/>
        <v>64</v>
      </c>
      <c r="R7">
        <f t="shared" si="8"/>
        <v>64</v>
      </c>
      <c r="T7" t="str">
        <f t="shared" ca="1" si="9"/>
        <v>USA</v>
      </c>
      <c r="U7" t="str">
        <f t="shared" ca="1" si="0"/>
        <v>America</v>
      </c>
      <c r="V7">
        <f t="shared" ca="1" si="10"/>
        <v>64</v>
      </c>
      <c r="X7">
        <f ca="1">IF(T7="",1,IF(ROW()=2,0,IFERROR(MATCH(T7,$T$2:INDIRECT("T"&amp;ROW()-1),0),0)))</f>
        <v>1</v>
      </c>
      <c r="Y7" t="str">
        <f t="shared" ca="1" si="11"/>
        <v/>
      </c>
      <c r="Z7">
        <f t="shared" ca="1" si="12"/>
        <v>18</v>
      </c>
      <c r="AA7" t="str">
        <f t="shared" ca="1" si="13"/>
        <v>Cyprus</v>
      </c>
      <c r="AB7" t="str">
        <f t="shared" ca="1" si="14"/>
        <v>Europe</v>
      </c>
    </row>
    <row r="8" spans="1:28">
      <c r="A8" s="4" t="s">
        <v>21</v>
      </c>
      <c r="B8" s="5" t="s">
        <v>7</v>
      </c>
      <c r="C8" s="4">
        <v>123</v>
      </c>
      <c r="D8" s="5" t="s">
        <v>8</v>
      </c>
      <c r="E8" s="5" t="s">
        <v>9</v>
      </c>
      <c r="F8" s="4" t="s">
        <v>324</v>
      </c>
      <c r="G8" s="4" t="s">
        <v>97</v>
      </c>
      <c r="K8">
        <f t="shared" si="1"/>
        <v>4</v>
      </c>
      <c r="L8" t="str">
        <f t="shared" si="2"/>
        <v>USA</v>
      </c>
      <c r="M8" t="str">
        <f t="shared" si="3"/>
        <v>Ukraine</v>
      </c>
      <c r="N8">
        <f t="shared" si="4"/>
        <v>8</v>
      </c>
      <c r="O8" t="str">
        <f t="shared" si="5"/>
        <v>America</v>
      </c>
      <c r="P8" t="str">
        <f t="shared" si="6"/>
        <v>Europe</v>
      </c>
      <c r="Q8">
        <f t="shared" si="7"/>
        <v>61.5</v>
      </c>
      <c r="R8">
        <f t="shared" si="8"/>
        <v>61.5</v>
      </c>
      <c r="T8" t="str">
        <f t="shared" ca="1" si="9"/>
        <v>USA</v>
      </c>
      <c r="U8" t="str">
        <f t="shared" ca="1" si="0"/>
        <v>America</v>
      </c>
      <c r="V8">
        <f t="shared" ca="1" si="10"/>
        <v>61.5</v>
      </c>
      <c r="X8">
        <f ca="1">IF(T8="",1,IF(ROW()=2,0,IFERROR(MATCH(T8,$T$2:INDIRECT("T"&amp;ROW()-1),0),0)))</f>
        <v>1</v>
      </c>
      <c r="Y8" t="str">
        <f t="shared" ca="1" si="11"/>
        <v/>
      </c>
      <c r="Z8">
        <f t="shared" ca="1" si="12"/>
        <v>23</v>
      </c>
      <c r="AA8" t="str">
        <f t="shared" ca="1" si="13"/>
        <v>Canada</v>
      </c>
      <c r="AB8" t="str">
        <f t="shared" ca="1" si="14"/>
        <v>America</v>
      </c>
    </row>
    <row r="9" spans="1:28">
      <c r="A9" s="4" t="s">
        <v>22</v>
      </c>
      <c r="B9" s="5" t="s">
        <v>11</v>
      </c>
      <c r="C9" s="4">
        <v>112</v>
      </c>
      <c r="D9" s="5" t="s">
        <v>12</v>
      </c>
      <c r="E9" s="5" t="s">
        <v>13</v>
      </c>
      <c r="F9" s="4" t="s">
        <v>14</v>
      </c>
      <c r="G9" s="4" t="s">
        <v>95</v>
      </c>
      <c r="K9">
        <f t="shared" si="1"/>
        <v>0</v>
      </c>
      <c r="L9" t="str">
        <f t="shared" si="2"/>
        <v>India</v>
      </c>
      <c r="M9" t="str">
        <f t="shared" si="3"/>
        <v/>
      </c>
      <c r="N9">
        <f t="shared" si="4"/>
        <v>0</v>
      </c>
      <c r="O9" t="str">
        <f t="shared" si="5"/>
        <v>Asia</v>
      </c>
      <c r="P9" t="str">
        <f t="shared" si="6"/>
        <v/>
      </c>
      <c r="Q9">
        <f t="shared" si="7"/>
        <v>112</v>
      </c>
      <c r="R9" t="str">
        <f t="shared" si="8"/>
        <v/>
      </c>
      <c r="T9" t="str">
        <f t="shared" ca="1" si="9"/>
        <v>India</v>
      </c>
      <c r="U9" t="str">
        <f t="shared" ca="1" si="0"/>
        <v>Asia</v>
      </c>
      <c r="V9">
        <f t="shared" ca="1" si="10"/>
        <v>112</v>
      </c>
      <c r="X9">
        <f ca="1">IF(T9="",1,IF(ROW()=2,0,IFERROR(MATCH(T9,$T$2:INDIRECT("T"&amp;ROW()-1),0),0)))</f>
        <v>2</v>
      </c>
      <c r="Y9" t="str">
        <f t="shared" ca="1" si="11"/>
        <v/>
      </c>
      <c r="Z9">
        <f t="shared" ca="1" si="12"/>
        <v>26</v>
      </c>
      <c r="AA9" t="str">
        <f t="shared" ca="1" si="13"/>
        <v>Portugal</v>
      </c>
      <c r="AB9" t="str">
        <f t="shared" ca="1" si="14"/>
        <v>Europe</v>
      </c>
    </row>
    <row r="10" spans="1:28">
      <c r="A10" s="4" t="s">
        <v>23</v>
      </c>
      <c r="B10" s="5" t="s">
        <v>7</v>
      </c>
      <c r="C10" s="4">
        <v>110</v>
      </c>
      <c r="D10" s="5" t="s">
        <v>8</v>
      </c>
      <c r="E10" s="5" t="s">
        <v>9</v>
      </c>
      <c r="F10" s="4" t="s">
        <v>90</v>
      </c>
      <c r="G10" s="4" t="s">
        <v>98</v>
      </c>
      <c r="K10">
        <f t="shared" si="1"/>
        <v>7</v>
      </c>
      <c r="L10" t="str">
        <f t="shared" si="2"/>
        <v>Sweden</v>
      </c>
      <c r="M10" t="str">
        <f t="shared" si="3"/>
        <v>Japan</v>
      </c>
      <c r="N10">
        <f t="shared" si="4"/>
        <v>7</v>
      </c>
      <c r="O10" t="str">
        <f t="shared" si="5"/>
        <v>Europe</v>
      </c>
      <c r="P10" t="str">
        <f t="shared" si="6"/>
        <v>Asia</v>
      </c>
      <c r="Q10">
        <f t="shared" si="7"/>
        <v>55</v>
      </c>
      <c r="R10">
        <f t="shared" si="8"/>
        <v>55</v>
      </c>
      <c r="T10" t="str">
        <f t="shared" ca="1" si="9"/>
        <v>Sweden</v>
      </c>
      <c r="U10" t="str">
        <f t="shared" ca="1" si="0"/>
        <v>Europe</v>
      </c>
      <c r="V10">
        <f t="shared" ca="1" si="10"/>
        <v>55</v>
      </c>
      <c r="X10">
        <f ca="1">IF(T10="",1,IF(ROW()=2,0,IFERROR(MATCH(T10,$T$2:INDIRECT("T"&amp;ROW()-1),0),0)))</f>
        <v>0</v>
      </c>
      <c r="Y10">
        <f t="shared" ca="1" si="11"/>
        <v>10</v>
      </c>
      <c r="Z10">
        <f t="shared" ca="1" si="12"/>
        <v>27</v>
      </c>
      <c r="AA10" t="str">
        <f t="shared" ca="1" si="13"/>
        <v>Belarus</v>
      </c>
      <c r="AB10" t="str">
        <f t="shared" ca="1" si="14"/>
        <v>Europe</v>
      </c>
    </row>
    <row r="11" spans="1:28">
      <c r="A11" s="4" t="s">
        <v>24</v>
      </c>
      <c r="B11" s="5" t="s">
        <v>11</v>
      </c>
      <c r="C11" s="4">
        <v>105</v>
      </c>
      <c r="D11" s="5" t="s">
        <v>8</v>
      </c>
      <c r="E11" s="5" t="s">
        <v>25</v>
      </c>
      <c r="F11" s="4" t="s">
        <v>323</v>
      </c>
      <c r="G11" s="4" t="s">
        <v>94</v>
      </c>
      <c r="K11">
        <f t="shared" si="1"/>
        <v>0</v>
      </c>
      <c r="L11" t="str">
        <f t="shared" si="2"/>
        <v>USA</v>
      </c>
      <c r="M11" t="str">
        <f t="shared" si="3"/>
        <v/>
      </c>
      <c r="N11">
        <f t="shared" si="4"/>
        <v>0</v>
      </c>
      <c r="O11" t="str">
        <f t="shared" si="5"/>
        <v>America</v>
      </c>
      <c r="P11" t="str">
        <f t="shared" si="6"/>
        <v/>
      </c>
      <c r="Q11">
        <f t="shared" si="7"/>
        <v>105</v>
      </c>
      <c r="R11" t="str">
        <f t="shared" si="8"/>
        <v/>
      </c>
      <c r="T11" t="str">
        <f t="shared" ca="1" si="9"/>
        <v>USA</v>
      </c>
      <c r="U11" t="str">
        <f t="shared" ca="1" si="0"/>
        <v>America</v>
      </c>
      <c r="V11">
        <f t="shared" ca="1" si="10"/>
        <v>105</v>
      </c>
      <c r="X11">
        <f ca="1">IF(T11="",1,IF(ROW()=2,0,IFERROR(MATCH(T11,$T$2:INDIRECT("T"&amp;ROW()-1),0),0)))</f>
        <v>1</v>
      </c>
      <c r="Y11" t="str">
        <f t="shared" ca="1" si="11"/>
        <v/>
      </c>
      <c r="Z11">
        <f t="shared" ca="1" si="12"/>
        <v>31</v>
      </c>
      <c r="AA11" t="str">
        <f t="shared" ca="1" si="13"/>
        <v>United Arab Emirates</v>
      </c>
      <c r="AB11" t="str">
        <f t="shared" ca="1" si="14"/>
        <v>Asia</v>
      </c>
    </row>
    <row r="12" spans="1:28">
      <c r="A12" s="4" t="s">
        <v>26</v>
      </c>
      <c r="B12" s="5" t="s">
        <v>11</v>
      </c>
      <c r="C12" s="4">
        <v>101</v>
      </c>
      <c r="D12" s="5" t="s">
        <v>12</v>
      </c>
      <c r="E12" s="5" t="s">
        <v>27</v>
      </c>
      <c r="F12" s="4" t="s">
        <v>14</v>
      </c>
      <c r="G12" s="4" t="s">
        <v>95</v>
      </c>
      <c r="K12">
        <f t="shared" si="1"/>
        <v>0</v>
      </c>
      <c r="L12" t="str">
        <f t="shared" si="2"/>
        <v>India</v>
      </c>
      <c r="M12" t="str">
        <f t="shared" si="3"/>
        <v/>
      </c>
      <c r="N12">
        <f t="shared" si="4"/>
        <v>0</v>
      </c>
      <c r="O12" t="str">
        <f t="shared" si="5"/>
        <v>Asia</v>
      </c>
      <c r="P12" t="str">
        <f t="shared" si="6"/>
        <v/>
      </c>
      <c r="Q12">
        <f t="shared" si="7"/>
        <v>101</v>
      </c>
      <c r="R12" t="str">
        <f t="shared" si="8"/>
        <v/>
      </c>
      <c r="T12" t="str">
        <f t="shared" ca="1" si="9"/>
        <v>India</v>
      </c>
      <c r="U12" t="str">
        <f t="shared" ca="1" si="0"/>
        <v>Asia</v>
      </c>
      <c r="V12">
        <f t="shared" ca="1" si="10"/>
        <v>101</v>
      </c>
      <c r="X12">
        <f ca="1">IF(T12="",1,IF(ROW()=2,0,IFERROR(MATCH(T12,$T$2:INDIRECT("T"&amp;ROW()-1),0),0)))</f>
        <v>2</v>
      </c>
      <c r="Y12" t="str">
        <f t="shared" ca="1" si="11"/>
        <v/>
      </c>
      <c r="Z12">
        <f t="shared" ca="1" si="12"/>
        <v>34</v>
      </c>
      <c r="AA12" t="str">
        <f t="shared" ca="1" si="13"/>
        <v>Brazil</v>
      </c>
      <c r="AB12" t="str">
        <f t="shared" ca="1" si="14"/>
        <v>America</v>
      </c>
    </row>
    <row r="13" spans="1:28">
      <c r="A13" s="4" t="s">
        <v>28</v>
      </c>
      <c r="B13" s="5" t="s">
        <v>7</v>
      </c>
      <c r="C13" s="4">
        <v>100</v>
      </c>
      <c r="D13" s="5" t="s">
        <v>8</v>
      </c>
      <c r="E13" s="5" t="s">
        <v>9</v>
      </c>
      <c r="F13" s="4" t="s">
        <v>323</v>
      </c>
      <c r="G13" s="4" t="s">
        <v>94</v>
      </c>
      <c r="K13">
        <f t="shared" si="1"/>
        <v>0</v>
      </c>
      <c r="L13" t="str">
        <f t="shared" si="2"/>
        <v>USA</v>
      </c>
      <c r="M13" t="str">
        <f t="shared" si="3"/>
        <v/>
      </c>
      <c r="N13">
        <f t="shared" si="4"/>
        <v>0</v>
      </c>
      <c r="O13" t="str">
        <f t="shared" si="5"/>
        <v>America</v>
      </c>
      <c r="P13" t="str">
        <f t="shared" si="6"/>
        <v/>
      </c>
      <c r="Q13">
        <f t="shared" si="7"/>
        <v>100</v>
      </c>
      <c r="R13" t="str">
        <f t="shared" si="8"/>
        <v/>
      </c>
      <c r="T13" t="str">
        <f t="shared" ca="1" si="9"/>
        <v>USA</v>
      </c>
      <c r="U13" t="str">
        <f t="shared" ca="1" si="0"/>
        <v>America</v>
      </c>
      <c r="V13">
        <f t="shared" ca="1" si="10"/>
        <v>100</v>
      </c>
      <c r="X13">
        <f ca="1">IF(T13="",1,IF(ROW()=2,0,IFERROR(MATCH(T13,$T$2:INDIRECT("T"&amp;ROW()-1),0),0)))</f>
        <v>1</v>
      </c>
      <c r="Y13" t="str">
        <f t="shared" ca="1" si="11"/>
        <v/>
      </c>
      <c r="Z13">
        <f t="shared" ca="1" si="12"/>
        <v>35</v>
      </c>
      <c r="AA13" t="str">
        <f t="shared" ca="1" si="13"/>
        <v>Argentina</v>
      </c>
      <c r="AB13" t="str">
        <f t="shared" ca="1" si="14"/>
        <v>America</v>
      </c>
    </row>
    <row r="14" spans="1:28">
      <c r="A14" s="4" t="s">
        <v>29</v>
      </c>
      <c r="B14" s="5" t="s">
        <v>11</v>
      </c>
      <c r="C14" s="4">
        <v>97.5</v>
      </c>
      <c r="D14" s="5" t="s">
        <v>12</v>
      </c>
      <c r="E14" s="5" t="s">
        <v>9</v>
      </c>
      <c r="F14" s="4" t="s">
        <v>14</v>
      </c>
      <c r="G14" s="4" t="s">
        <v>95</v>
      </c>
      <c r="K14">
        <f t="shared" si="1"/>
        <v>0</v>
      </c>
      <c r="L14" t="str">
        <f t="shared" si="2"/>
        <v>India</v>
      </c>
      <c r="M14" t="str">
        <f t="shared" si="3"/>
        <v/>
      </c>
      <c r="N14">
        <f>IFERROR(SEARCH(",",G14),0)</f>
        <v>0</v>
      </c>
      <c r="O14" t="str">
        <f t="shared" si="5"/>
        <v>Asia</v>
      </c>
      <c r="P14" t="str">
        <f t="shared" si="6"/>
        <v/>
      </c>
      <c r="Q14">
        <f t="shared" si="7"/>
        <v>97.5</v>
      </c>
      <c r="R14" t="str">
        <f t="shared" si="8"/>
        <v/>
      </c>
      <c r="T14" t="str">
        <f t="shared" ca="1" si="9"/>
        <v>India</v>
      </c>
      <c r="U14" t="str">
        <f t="shared" ca="1" si="0"/>
        <v>Asia</v>
      </c>
      <c r="V14">
        <f t="shared" ca="1" si="10"/>
        <v>97.5</v>
      </c>
      <c r="X14">
        <f ca="1">IF(T14="",1,IF(ROW()=2,0,IFERROR(MATCH(T14,$T$2:INDIRECT("T"&amp;ROW()-1),0),0)))</f>
        <v>2</v>
      </c>
      <c r="Y14" t="str">
        <f t="shared" ca="1" si="11"/>
        <v/>
      </c>
      <c r="Z14">
        <f t="shared" ca="1" si="12"/>
        <v>42</v>
      </c>
      <c r="AA14" t="str">
        <f t="shared" ca="1" si="13"/>
        <v>Pakistan</v>
      </c>
      <c r="AB14" t="str">
        <f t="shared" ca="1" si="14"/>
        <v>Asia</v>
      </c>
    </row>
    <row r="15" spans="1:28">
      <c r="A15" s="4" t="s">
        <v>30</v>
      </c>
      <c r="B15" s="5" t="s">
        <v>7</v>
      </c>
      <c r="C15" s="4">
        <v>95.3</v>
      </c>
      <c r="D15" s="5" t="s">
        <v>31</v>
      </c>
      <c r="E15" s="5" t="s">
        <v>13</v>
      </c>
      <c r="F15" s="4" t="s">
        <v>32</v>
      </c>
      <c r="G15" s="4" t="s">
        <v>95</v>
      </c>
      <c r="K15">
        <f t="shared" si="1"/>
        <v>0</v>
      </c>
      <c r="L15" t="str">
        <f t="shared" si="2"/>
        <v>South Korea</v>
      </c>
      <c r="M15" t="str">
        <f t="shared" si="3"/>
        <v/>
      </c>
      <c r="N15">
        <f t="shared" si="4"/>
        <v>0</v>
      </c>
      <c r="O15" t="str">
        <f t="shared" si="5"/>
        <v>Asia</v>
      </c>
      <c r="P15" t="str">
        <f t="shared" si="6"/>
        <v/>
      </c>
      <c r="Q15">
        <f t="shared" si="7"/>
        <v>95.3</v>
      </c>
      <c r="R15" t="str">
        <f t="shared" si="8"/>
        <v/>
      </c>
      <c r="T15" t="str">
        <f t="shared" ca="1" si="9"/>
        <v>South Korea</v>
      </c>
      <c r="U15" t="str">
        <f t="shared" ca="1" si="0"/>
        <v>Asia</v>
      </c>
      <c r="V15">
        <f t="shared" ca="1" si="10"/>
        <v>95.3</v>
      </c>
      <c r="X15">
        <f ca="1">IF(T15="",1,IF(ROW()=2,0,IFERROR(MATCH(T15,$T$2:INDIRECT("T"&amp;ROW()-1),0),0)))</f>
        <v>0</v>
      </c>
      <c r="Y15">
        <f t="shared" ca="1" si="11"/>
        <v>15</v>
      </c>
      <c r="Z15">
        <f t="shared" ca="1" si="12"/>
        <v>48</v>
      </c>
      <c r="AA15" t="str">
        <f t="shared" ca="1" si="13"/>
        <v>Mexico</v>
      </c>
      <c r="AB15" t="str">
        <f t="shared" ca="1" si="14"/>
        <v>America</v>
      </c>
    </row>
    <row r="16" spans="1:28">
      <c r="A16" s="4" t="s">
        <v>33</v>
      </c>
      <c r="B16" s="5" t="s">
        <v>11</v>
      </c>
      <c r="C16" s="4">
        <v>94.2</v>
      </c>
      <c r="D16" s="5" t="s">
        <v>12</v>
      </c>
      <c r="E16" s="5" t="s">
        <v>16</v>
      </c>
      <c r="F16" s="4" t="s">
        <v>14</v>
      </c>
      <c r="G16" s="4" t="s">
        <v>95</v>
      </c>
      <c r="K16">
        <f t="shared" si="1"/>
        <v>0</v>
      </c>
      <c r="L16" t="str">
        <f t="shared" si="2"/>
        <v>India</v>
      </c>
      <c r="M16" t="str">
        <f t="shared" si="3"/>
        <v/>
      </c>
      <c r="N16">
        <f t="shared" si="4"/>
        <v>0</v>
      </c>
      <c r="O16" t="str">
        <f t="shared" si="5"/>
        <v>Asia</v>
      </c>
      <c r="P16" t="str">
        <f t="shared" si="6"/>
        <v/>
      </c>
      <c r="Q16">
        <f t="shared" si="7"/>
        <v>94.2</v>
      </c>
      <c r="R16" t="str">
        <f t="shared" si="8"/>
        <v/>
      </c>
      <c r="T16" t="str">
        <f t="shared" ca="1" si="9"/>
        <v>India</v>
      </c>
      <c r="U16" t="str">
        <f t="shared" ca="1" si="0"/>
        <v>Asia</v>
      </c>
      <c r="V16">
        <f t="shared" ca="1" si="10"/>
        <v>94.2</v>
      </c>
      <c r="X16">
        <f ca="1">IF(T16="",1,IF(ROW()=2,0,IFERROR(MATCH(T16,$T$2:INDIRECT("T"&amp;ROW()-1),0),0)))</f>
        <v>2</v>
      </c>
      <c r="Y16" t="str">
        <f t="shared" ca="1" si="11"/>
        <v/>
      </c>
      <c r="Z16">
        <f t="shared" ca="1" si="12"/>
        <v>49</v>
      </c>
      <c r="AA16" t="str">
        <f t="shared" ca="1" si="13"/>
        <v>Romania</v>
      </c>
      <c r="AB16" t="str">
        <f t="shared" ca="1" si="14"/>
        <v>Europe</v>
      </c>
    </row>
    <row r="17" spans="1:28">
      <c r="A17" s="4" t="s">
        <v>34</v>
      </c>
      <c r="B17" s="5" t="s">
        <v>11</v>
      </c>
      <c r="C17" s="4">
        <v>86</v>
      </c>
      <c r="D17" s="5" t="s">
        <v>12</v>
      </c>
      <c r="E17" s="5" t="s">
        <v>9</v>
      </c>
      <c r="F17" s="4" t="s">
        <v>14</v>
      </c>
      <c r="G17" s="4" t="s">
        <v>95</v>
      </c>
      <c r="K17">
        <f t="shared" si="1"/>
        <v>0</v>
      </c>
      <c r="L17" t="str">
        <f t="shared" si="2"/>
        <v>India</v>
      </c>
      <c r="M17" t="str">
        <f t="shared" si="3"/>
        <v/>
      </c>
      <c r="N17">
        <f t="shared" si="4"/>
        <v>0</v>
      </c>
      <c r="O17" t="str">
        <f t="shared" si="5"/>
        <v>Asia</v>
      </c>
      <c r="P17" t="str">
        <f t="shared" si="6"/>
        <v/>
      </c>
      <c r="Q17">
        <f t="shared" si="7"/>
        <v>86</v>
      </c>
      <c r="R17" t="str">
        <f t="shared" si="8"/>
        <v/>
      </c>
      <c r="T17" t="str">
        <f t="shared" ca="1" si="9"/>
        <v>India</v>
      </c>
      <c r="U17" t="str">
        <f t="shared" ca="1" si="0"/>
        <v>Asia</v>
      </c>
      <c r="V17">
        <f t="shared" ca="1" si="10"/>
        <v>86</v>
      </c>
      <c r="X17">
        <f ca="1">IF(T17="",1,IF(ROW()=2,0,IFERROR(MATCH(T17,$T$2:INDIRECT("T"&amp;ROW()-1),0),0)))</f>
        <v>2</v>
      </c>
      <c r="Y17" t="str">
        <f t="shared" ca="1" si="11"/>
        <v/>
      </c>
      <c r="Z17">
        <f t="shared" ca="1" si="12"/>
        <v>57</v>
      </c>
      <c r="AA17" t="str">
        <f t="shared" ca="1" si="13"/>
        <v>Ukraine</v>
      </c>
      <c r="AB17" t="str">
        <f t="shared" ca="1" si="14"/>
        <v>Europe</v>
      </c>
    </row>
    <row r="18" spans="1:28">
      <c r="A18" s="4" t="s">
        <v>35</v>
      </c>
      <c r="B18" s="5" t="s">
        <v>11</v>
      </c>
      <c r="C18" s="4">
        <v>81.099999999999994</v>
      </c>
      <c r="D18" s="5" t="s">
        <v>8</v>
      </c>
      <c r="E18" s="5" t="s">
        <v>36</v>
      </c>
      <c r="F18" s="4" t="s">
        <v>89</v>
      </c>
      <c r="G18" s="4" t="s">
        <v>96</v>
      </c>
      <c r="K18">
        <f t="shared" si="1"/>
        <v>0</v>
      </c>
      <c r="L18" t="str">
        <f t="shared" si="2"/>
        <v>Cyprus</v>
      </c>
      <c r="M18" t="str">
        <f t="shared" si="3"/>
        <v/>
      </c>
      <c r="N18">
        <f t="shared" si="4"/>
        <v>0</v>
      </c>
      <c r="O18" t="str">
        <f t="shared" si="5"/>
        <v>Europe</v>
      </c>
      <c r="P18" t="str">
        <f t="shared" si="6"/>
        <v/>
      </c>
      <c r="Q18">
        <f t="shared" si="7"/>
        <v>81.099999999999994</v>
      </c>
      <c r="R18" t="str">
        <f t="shared" si="8"/>
        <v/>
      </c>
      <c r="T18" t="str">
        <f t="shared" ca="1" si="9"/>
        <v>Cyprus</v>
      </c>
      <c r="U18" t="str">
        <f t="shared" ca="1" si="0"/>
        <v>Europe</v>
      </c>
      <c r="V18">
        <f t="shared" ca="1" si="10"/>
        <v>81.099999999999994</v>
      </c>
      <c r="X18">
        <f ca="1">IF(T18="",1,IF(ROW()=2,0,IFERROR(MATCH(T18,$T$2:INDIRECT("T"&amp;ROW()-1),0),0)))</f>
        <v>0</v>
      </c>
      <c r="Y18">
        <f t="shared" ca="1" si="11"/>
        <v>18</v>
      </c>
      <c r="Z18">
        <f t="shared" ca="1" si="12"/>
        <v>60</v>
      </c>
      <c r="AA18" t="str">
        <f t="shared" ca="1" si="13"/>
        <v>Japan</v>
      </c>
      <c r="AB18" t="str">
        <f t="shared" ca="1" si="14"/>
        <v>Asia</v>
      </c>
    </row>
    <row r="19" spans="1:28">
      <c r="A19" s="4" t="s">
        <v>37</v>
      </c>
      <c r="B19" s="5" t="s">
        <v>7</v>
      </c>
      <c r="C19" s="4">
        <v>79.400000000000006</v>
      </c>
      <c r="D19" s="5" t="s">
        <v>31</v>
      </c>
      <c r="E19" s="5" t="s">
        <v>13</v>
      </c>
      <c r="F19" s="4" t="s">
        <v>32</v>
      </c>
      <c r="G19" s="4" t="s">
        <v>95</v>
      </c>
      <c r="K19">
        <f t="shared" si="1"/>
        <v>0</v>
      </c>
      <c r="L19" t="str">
        <f t="shared" si="2"/>
        <v>South Korea</v>
      </c>
      <c r="M19" t="str">
        <f t="shared" si="3"/>
        <v/>
      </c>
      <c r="N19">
        <f t="shared" si="4"/>
        <v>0</v>
      </c>
      <c r="O19" t="str">
        <f t="shared" si="5"/>
        <v>Asia</v>
      </c>
      <c r="P19" t="str">
        <f t="shared" si="6"/>
        <v/>
      </c>
      <c r="Q19">
        <f t="shared" si="7"/>
        <v>79.400000000000006</v>
      </c>
      <c r="R19" t="str">
        <f t="shared" si="8"/>
        <v/>
      </c>
      <c r="T19" t="str">
        <f t="shared" ca="1" si="9"/>
        <v>South Korea</v>
      </c>
      <c r="U19" t="str">
        <f t="shared" ca="1" si="0"/>
        <v>Asia</v>
      </c>
      <c r="V19">
        <f t="shared" ca="1" si="10"/>
        <v>79.400000000000006</v>
      </c>
      <c r="X19">
        <f ca="1">IF(T19="",1,IF(ROW()=2,0,IFERROR(MATCH(T19,$T$2:INDIRECT("T"&amp;ROW()-1),0),0)))</f>
        <v>14</v>
      </c>
      <c r="Y19" t="str">
        <f t="shared" ca="1" si="11"/>
        <v/>
      </c>
      <c r="Z19" t="str">
        <f t="shared" ca="1" si="12"/>
        <v/>
      </c>
      <c r="AA19" t="str">
        <f t="shared" ca="1" si="13"/>
        <v/>
      </c>
      <c r="AB19" t="str">
        <f t="shared" ca="1" si="14"/>
        <v/>
      </c>
    </row>
    <row r="20" spans="1:28">
      <c r="A20" s="4" t="s">
        <v>38</v>
      </c>
      <c r="B20" s="5" t="s">
        <v>11</v>
      </c>
      <c r="C20" s="4">
        <v>79.2</v>
      </c>
      <c r="D20" s="5" t="s">
        <v>8</v>
      </c>
      <c r="E20" s="5" t="s">
        <v>16</v>
      </c>
      <c r="F20" s="4" t="s">
        <v>32</v>
      </c>
      <c r="G20" s="4" t="s">
        <v>95</v>
      </c>
      <c r="K20">
        <f t="shared" si="1"/>
        <v>0</v>
      </c>
      <c r="L20" t="str">
        <f t="shared" si="2"/>
        <v>South Korea</v>
      </c>
      <c r="M20" t="str">
        <f t="shared" si="3"/>
        <v/>
      </c>
      <c r="N20">
        <f t="shared" si="4"/>
        <v>0</v>
      </c>
      <c r="O20" t="str">
        <f t="shared" si="5"/>
        <v>Asia</v>
      </c>
      <c r="P20" t="str">
        <f t="shared" si="6"/>
        <v/>
      </c>
      <c r="Q20">
        <f t="shared" si="7"/>
        <v>79.2</v>
      </c>
      <c r="R20" t="str">
        <f t="shared" si="8"/>
        <v/>
      </c>
      <c r="T20" t="str">
        <f t="shared" ca="1" si="9"/>
        <v>South Korea</v>
      </c>
      <c r="U20" t="str">
        <f t="shared" ca="1" si="0"/>
        <v>Asia</v>
      </c>
      <c r="V20">
        <f t="shared" ca="1" si="10"/>
        <v>79.2</v>
      </c>
      <c r="X20">
        <f ca="1">IF(T20="",1,IF(ROW()=2,0,IFERROR(MATCH(T20,$T$2:INDIRECT("T"&amp;ROW()-1),0),0)))</f>
        <v>14</v>
      </c>
      <c r="Y20" t="str">
        <f t="shared" ca="1" si="11"/>
        <v/>
      </c>
      <c r="Z20" t="str">
        <f t="shared" ca="1" si="12"/>
        <v/>
      </c>
      <c r="AA20" t="str">
        <f t="shared" ca="1" si="13"/>
        <v/>
      </c>
      <c r="AB20" t="str">
        <f t="shared" ca="1" si="14"/>
        <v/>
      </c>
    </row>
    <row r="21" spans="1:28">
      <c r="A21" s="4" t="s">
        <v>39</v>
      </c>
      <c r="B21" s="5" t="s">
        <v>11</v>
      </c>
      <c r="C21" s="4">
        <v>77.5</v>
      </c>
      <c r="D21" s="5" t="s">
        <v>12</v>
      </c>
      <c r="E21" s="5" t="s">
        <v>9</v>
      </c>
      <c r="F21" s="4" t="s">
        <v>14</v>
      </c>
      <c r="G21" s="4" t="s">
        <v>95</v>
      </c>
      <c r="K21">
        <f t="shared" si="1"/>
        <v>0</v>
      </c>
      <c r="L21" t="str">
        <f t="shared" si="2"/>
        <v>India</v>
      </c>
      <c r="M21" t="str">
        <f t="shared" si="3"/>
        <v/>
      </c>
      <c r="N21">
        <f t="shared" si="4"/>
        <v>0</v>
      </c>
      <c r="O21" t="str">
        <f t="shared" si="5"/>
        <v>Asia</v>
      </c>
      <c r="P21" t="str">
        <f t="shared" si="6"/>
        <v/>
      </c>
      <c r="Q21">
        <f t="shared" si="7"/>
        <v>77.5</v>
      </c>
      <c r="R21" t="str">
        <f t="shared" si="8"/>
        <v/>
      </c>
      <c r="T21" t="str">
        <f t="shared" ca="1" si="9"/>
        <v>India</v>
      </c>
      <c r="U21" t="str">
        <f t="shared" ca="1" si="0"/>
        <v>Asia</v>
      </c>
      <c r="V21">
        <f t="shared" ca="1" si="10"/>
        <v>77.5</v>
      </c>
      <c r="X21">
        <f ca="1">IF(T21="",1,IF(ROW()=2,0,IFERROR(MATCH(T21,$T$2:INDIRECT("T"&amp;ROW()-1),0),0)))</f>
        <v>2</v>
      </c>
      <c r="Y21" t="str">
        <f t="shared" ca="1" si="11"/>
        <v/>
      </c>
      <c r="Z21" t="str">
        <f t="shared" ca="1" si="12"/>
        <v/>
      </c>
      <c r="AA21" t="str">
        <f t="shared" ca="1" si="13"/>
        <v/>
      </c>
      <c r="AB21" t="str">
        <f t="shared" ca="1" si="14"/>
        <v/>
      </c>
    </row>
    <row r="22" spans="1:28">
      <c r="A22" s="4" t="s">
        <v>40</v>
      </c>
      <c r="B22" s="5" t="s">
        <v>11</v>
      </c>
      <c r="C22" s="4">
        <v>76.2</v>
      </c>
      <c r="D22" s="5" t="s">
        <v>31</v>
      </c>
      <c r="E22" s="5" t="s">
        <v>13</v>
      </c>
      <c r="F22" s="4" t="s">
        <v>32</v>
      </c>
      <c r="G22" s="4" t="s">
        <v>95</v>
      </c>
      <c r="K22">
        <f t="shared" si="1"/>
        <v>0</v>
      </c>
      <c r="L22" t="str">
        <f t="shared" si="2"/>
        <v>South Korea</v>
      </c>
      <c r="M22" t="str">
        <f t="shared" si="3"/>
        <v/>
      </c>
      <c r="N22">
        <f t="shared" si="4"/>
        <v>0</v>
      </c>
      <c r="O22" t="str">
        <f t="shared" si="5"/>
        <v>Asia</v>
      </c>
      <c r="P22" t="str">
        <f t="shared" si="6"/>
        <v/>
      </c>
      <c r="Q22">
        <f t="shared" si="7"/>
        <v>76.2</v>
      </c>
      <c r="R22" t="str">
        <f t="shared" si="8"/>
        <v/>
      </c>
      <c r="T22" t="str">
        <f t="shared" ca="1" si="9"/>
        <v>South Korea</v>
      </c>
      <c r="U22" t="str">
        <f t="shared" ca="1" si="0"/>
        <v>Asia</v>
      </c>
      <c r="V22">
        <f t="shared" ca="1" si="10"/>
        <v>76.2</v>
      </c>
      <c r="X22">
        <f ca="1">IF(T22="",1,IF(ROW()=2,0,IFERROR(MATCH(T22,$T$2:INDIRECT("T"&amp;ROW()-1),0),0)))</f>
        <v>14</v>
      </c>
      <c r="Y22" t="str">
        <f t="shared" ca="1" si="11"/>
        <v/>
      </c>
      <c r="Z22" t="str">
        <f t="shared" ca="1" si="12"/>
        <v/>
      </c>
      <c r="AA22" t="str">
        <f t="shared" ca="1" si="13"/>
        <v/>
      </c>
      <c r="AB22" t="str">
        <f t="shared" ca="1" si="14"/>
        <v/>
      </c>
    </row>
    <row r="23" spans="1:28">
      <c r="A23" s="4" t="s">
        <v>41</v>
      </c>
      <c r="B23" s="5" t="s">
        <v>7</v>
      </c>
      <c r="C23" s="4">
        <v>74.400000000000006</v>
      </c>
      <c r="D23" s="5" t="s">
        <v>8</v>
      </c>
      <c r="E23" s="5" t="s">
        <v>13</v>
      </c>
      <c r="F23" s="4" t="s">
        <v>42</v>
      </c>
      <c r="G23" s="4" t="s">
        <v>94</v>
      </c>
      <c r="K23">
        <f t="shared" si="1"/>
        <v>0</v>
      </c>
      <c r="L23" t="str">
        <f t="shared" si="2"/>
        <v>Canada</v>
      </c>
      <c r="M23" t="str">
        <f t="shared" si="3"/>
        <v/>
      </c>
      <c r="N23">
        <f t="shared" si="4"/>
        <v>0</v>
      </c>
      <c r="O23" t="str">
        <f t="shared" si="5"/>
        <v>America</v>
      </c>
      <c r="P23" t="str">
        <f t="shared" si="6"/>
        <v/>
      </c>
      <c r="Q23">
        <f t="shared" si="7"/>
        <v>74.400000000000006</v>
      </c>
      <c r="R23" t="str">
        <f t="shared" si="8"/>
        <v/>
      </c>
      <c r="T23" t="str">
        <f t="shared" ca="1" si="9"/>
        <v>Canada</v>
      </c>
      <c r="U23" t="str">
        <f t="shared" ca="1" si="0"/>
        <v>America</v>
      </c>
      <c r="V23">
        <f t="shared" ca="1" si="10"/>
        <v>74.400000000000006</v>
      </c>
      <c r="X23">
        <f ca="1">IF(T23="",1,IF(ROW()=2,0,IFERROR(MATCH(T23,$T$2:INDIRECT("T"&amp;ROW()-1),0),0)))</f>
        <v>0</v>
      </c>
      <c r="Y23">
        <f t="shared" ca="1" si="11"/>
        <v>23</v>
      </c>
      <c r="Z23" t="str">
        <f t="shared" ca="1" si="12"/>
        <v/>
      </c>
      <c r="AA23" t="str">
        <f t="shared" ca="1" si="13"/>
        <v/>
      </c>
      <c r="AB23" t="str">
        <f t="shared" ca="1" si="14"/>
        <v/>
      </c>
    </row>
    <row r="24" spans="1:28">
      <c r="A24" s="4" t="s">
        <v>43</v>
      </c>
      <c r="B24" s="5" t="s">
        <v>11</v>
      </c>
      <c r="C24" s="4">
        <v>72.5</v>
      </c>
      <c r="D24" s="5" t="s">
        <v>12</v>
      </c>
      <c r="E24" s="5" t="s">
        <v>13</v>
      </c>
      <c r="F24" s="4" t="s">
        <v>14</v>
      </c>
      <c r="G24" s="4" t="s">
        <v>95</v>
      </c>
      <c r="K24">
        <f t="shared" si="1"/>
        <v>0</v>
      </c>
      <c r="L24" t="str">
        <f t="shared" si="2"/>
        <v>India</v>
      </c>
      <c r="M24" t="str">
        <f t="shared" si="3"/>
        <v/>
      </c>
      <c r="N24">
        <f t="shared" si="4"/>
        <v>0</v>
      </c>
      <c r="O24" t="str">
        <f t="shared" si="5"/>
        <v>Asia</v>
      </c>
      <c r="P24" t="str">
        <f t="shared" si="6"/>
        <v/>
      </c>
      <c r="Q24">
        <f t="shared" si="7"/>
        <v>72.5</v>
      </c>
      <c r="R24" t="str">
        <f t="shared" si="8"/>
        <v/>
      </c>
      <c r="T24" t="str">
        <f t="shared" ca="1" si="9"/>
        <v>India</v>
      </c>
      <c r="U24" t="str">
        <f t="shared" ca="1" si="0"/>
        <v>Asia</v>
      </c>
      <c r="V24">
        <f t="shared" ca="1" si="10"/>
        <v>72.5</v>
      </c>
      <c r="X24">
        <f ca="1">IF(T24="",1,IF(ROW()=2,0,IFERROR(MATCH(T24,$T$2:INDIRECT("T"&amp;ROW()-1),0),0)))</f>
        <v>2</v>
      </c>
      <c r="Y24" t="str">
        <f t="shared" ca="1" si="11"/>
        <v/>
      </c>
      <c r="Z24" t="str">
        <f t="shared" ca="1" si="12"/>
        <v/>
      </c>
      <c r="AA24" t="str">
        <f t="shared" ca="1" si="13"/>
        <v/>
      </c>
      <c r="AB24" t="str">
        <f t="shared" ca="1" si="14"/>
        <v/>
      </c>
    </row>
    <row r="25" spans="1:28">
      <c r="A25" s="4" t="s">
        <v>87</v>
      </c>
      <c r="B25" s="5" t="s">
        <v>7</v>
      </c>
      <c r="C25" s="4">
        <v>71.900000000000006</v>
      </c>
      <c r="D25" s="5" t="s">
        <v>31</v>
      </c>
      <c r="E25" s="5" t="s">
        <v>9</v>
      </c>
      <c r="F25" s="4" t="s">
        <v>32</v>
      </c>
      <c r="G25" s="4" t="s">
        <v>95</v>
      </c>
      <c r="K25">
        <f t="shared" si="1"/>
        <v>0</v>
      </c>
      <c r="L25" t="str">
        <f t="shared" si="2"/>
        <v>South Korea</v>
      </c>
      <c r="M25" t="str">
        <f t="shared" si="3"/>
        <v/>
      </c>
      <c r="N25">
        <f t="shared" si="4"/>
        <v>0</v>
      </c>
      <c r="O25" t="str">
        <f t="shared" si="5"/>
        <v>Asia</v>
      </c>
      <c r="P25" t="str">
        <f t="shared" si="6"/>
        <v/>
      </c>
      <c r="Q25">
        <f t="shared" si="7"/>
        <v>71.900000000000006</v>
      </c>
      <c r="R25" t="str">
        <f t="shared" si="8"/>
        <v/>
      </c>
      <c r="T25" t="str">
        <f t="shared" ca="1" si="9"/>
        <v>South Korea</v>
      </c>
      <c r="U25" t="str">
        <f t="shared" ca="1" si="0"/>
        <v>Asia</v>
      </c>
      <c r="V25">
        <f t="shared" ca="1" si="10"/>
        <v>71.900000000000006</v>
      </c>
      <c r="X25">
        <f ca="1">IF(T25="",1,IF(ROW()=2,0,IFERROR(MATCH(T25,$T$2:INDIRECT("T"&amp;ROW()-1),0),0)))</f>
        <v>14</v>
      </c>
      <c r="Y25" t="str">
        <f t="shared" ca="1" si="11"/>
        <v/>
      </c>
      <c r="Z25" t="str">
        <f t="shared" ca="1" si="12"/>
        <v/>
      </c>
      <c r="AA25" t="str">
        <f t="shared" ca="1" si="13"/>
        <v/>
      </c>
      <c r="AB25" t="str">
        <f t="shared" ca="1" si="14"/>
        <v/>
      </c>
    </row>
    <row r="26" spans="1:28">
      <c r="A26" s="4" t="s">
        <v>88</v>
      </c>
      <c r="B26" s="5" t="s">
        <v>7</v>
      </c>
      <c r="C26" s="4">
        <v>71.3</v>
      </c>
      <c r="D26" s="5" t="s">
        <v>99</v>
      </c>
      <c r="E26" s="5" t="s">
        <v>91</v>
      </c>
      <c r="F26" s="4" t="s">
        <v>44</v>
      </c>
      <c r="G26" s="4" t="s">
        <v>96</v>
      </c>
      <c r="K26">
        <f t="shared" si="1"/>
        <v>0</v>
      </c>
      <c r="L26" t="str">
        <f t="shared" si="2"/>
        <v>Portugal</v>
      </c>
      <c r="M26" t="str">
        <f t="shared" si="3"/>
        <v/>
      </c>
      <c r="N26">
        <f t="shared" si="4"/>
        <v>0</v>
      </c>
      <c r="O26" t="str">
        <f t="shared" si="5"/>
        <v>Europe</v>
      </c>
      <c r="P26" t="str">
        <f t="shared" si="6"/>
        <v/>
      </c>
      <c r="Q26">
        <f t="shared" si="7"/>
        <v>71.3</v>
      </c>
      <c r="R26" t="str">
        <f t="shared" si="8"/>
        <v/>
      </c>
      <c r="T26" t="str">
        <f t="shared" ca="1" si="9"/>
        <v>Portugal</v>
      </c>
      <c r="U26" t="str">
        <f t="shared" ca="1" si="0"/>
        <v>Europe</v>
      </c>
      <c r="V26">
        <f t="shared" ca="1" si="10"/>
        <v>71.3</v>
      </c>
      <c r="X26">
        <f ca="1">IF(T26="",1,IF(ROW()=2,0,IFERROR(MATCH(T26,$T$2:INDIRECT("T"&amp;ROW()-1),0),0)))</f>
        <v>0</v>
      </c>
      <c r="Y26">
        <f t="shared" ca="1" si="11"/>
        <v>26</v>
      </c>
      <c r="Z26" t="str">
        <f t="shared" ca="1" si="12"/>
        <v/>
      </c>
      <c r="AA26" t="str">
        <f t="shared" ca="1" si="13"/>
        <v/>
      </c>
      <c r="AB26" t="str">
        <f t="shared" ca="1" si="14"/>
        <v/>
      </c>
    </row>
    <row r="27" spans="1:28">
      <c r="A27" s="4" t="s">
        <v>45</v>
      </c>
      <c r="B27" s="5" t="s">
        <v>7</v>
      </c>
      <c r="C27" s="4">
        <v>71.099999999999994</v>
      </c>
      <c r="D27" s="5" t="s">
        <v>46</v>
      </c>
      <c r="E27" s="5" t="s">
        <v>9</v>
      </c>
      <c r="F27" s="4" t="s">
        <v>47</v>
      </c>
      <c r="G27" s="4" t="s">
        <v>96</v>
      </c>
      <c r="K27">
        <f t="shared" si="1"/>
        <v>0</v>
      </c>
      <c r="L27" t="str">
        <f t="shared" si="2"/>
        <v>Belarus</v>
      </c>
      <c r="M27" t="str">
        <f t="shared" si="3"/>
        <v/>
      </c>
      <c r="N27">
        <f t="shared" si="4"/>
        <v>0</v>
      </c>
      <c r="O27" t="str">
        <f t="shared" si="5"/>
        <v>Europe</v>
      </c>
      <c r="P27" t="str">
        <f t="shared" si="6"/>
        <v/>
      </c>
      <c r="Q27">
        <f t="shared" si="7"/>
        <v>71.099999999999994</v>
      </c>
      <c r="R27" t="str">
        <f t="shared" si="8"/>
        <v/>
      </c>
      <c r="T27" t="str">
        <f t="shared" ca="1" si="9"/>
        <v>Belarus</v>
      </c>
      <c r="U27" t="str">
        <f t="shared" ca="1" si="0"/>
        <v>Europe</v>
      </c>
      <c r="V27">
        <f t="shared" ca="1" si="10"/>
        <v>71.099999999999994</v>
      </c>
      <c r="X27">
        <f ca="1">IF(T27="",1,IF(ROW()=2,0,IFERROR(MATCH(T27,$T$2:INDIRECT("T"&amp;ROW()-1),0),0)))</f>
        <v>0</v>
      </c>
      <c r="Y27">
        <f t="shared" ca="1" si="11"/>
        <v>27</v>
      </c>
      <c r="Z27" t="str">
        <f t="shared" ca="1" si="12"/>
        <v/>
      </c>
      <c r="AA27" t="str">
        <f t="shared" ca="1" si="13"/>
        <v/>
      </c>
      <c r="AB27" t="str">
        <f t="shared" ca="1" si="14"/>
        <v/>
      </c>
    </row>
    <row r="28" spans="1:28">
      <c r="A28" s="4" t="s">
        <v>48</v>
      </c>
      <c r="B28" s="5" t="s">
        <v>11</v>
      </c>
      <c r="C28" s="4">
        <v>70.8</v>
      </c>
      <c r="D28" s="5" t="s">
        <v>12</v>
      </c>
      <c r="E28" s="5" t="s">
        <v>9</v>
      </c>
      <c r="F28" s="4" t="s">
        <v>14</v>
      </c>
      <c r="G28" s="4" t="s">
        <v>95</v>
      </c>
      <c r="K28">
        <f t="shared" si="1"/>
        <v>0</v>
      </c>
      <c r="L28" t="str">
        <f t="shared" si="2"/>
        <v>India</v>
      </c>
      <c r="M28" t="str">
        <f t="shared" si="3"/>
        <v/>
      </c>
      <c r="N28">
        <f t="shared" si="4"/>
        <v>0</v>
      </c>
      <c r="O28" t="str">
        <f t="shared" si="5"/>
        <v>Asia</v>
      </c>
      <c r="P28" t="str">
        <f t="shared" si="6"/>
        <v/>
      </c>
      <c r="Q28">
        <f t="shared" si="7"/>
        <v>70.8</v>
      </c>
      <c r="R28" t="str">
        <f t="shared" si="8"/>
        <v/>
      </c>
      <c r="T28" t="str">
        <f t="shared" ca="1" si="9"/>
        <v>India</v>
      </c>
      <c r="U28" t="str">
        <f t="shared" ca="1" si="0"/>
        <v>Asia</v>
      </c>
      <c r="V28">
        <f t="shared" ca="1" si="10"/>
        <v>70.8</v>
      </c>
      <c r="X28">
        <f ca="1">IF(T28="",1,IF(ROW()=2,0,IFERROR(MATCH(T28,$T$2:INDIRECT("T"&amp;ROW()-1),0),0)))</f>
        <v>2</v>
      </c>
      <c r="Y28" t="str">
        <f t="shared" ca="1" si="11"/>
        <v/>
      </c>
      <c r="Z28" t="str">
        <f t="shared" ca="1" si="12"/>
        <v/>
      </c>
      <c r="AA28" t="str">
        <f t="shared" ca="1" si="13"/>
        <v/>
      </c>
      <c r="AB28" t="str">
        <f t="shared" ca="1" si="14"/>
        <v/>
      </c>
    </row>
    <row r="29" spans="1:28">
      <c r="A29" s="4" t="s">
        <v>49</v>
      </c>
      <c r="B29" s="5" t="s">
        <v>11</v>
      </c>
      <c r="C29" s="4">
        <v>70.2</v>
      </c>
      <c r="D29" s="5" t="s">
        <v>12</v>
      </c>
      <c r="E29" s="5" t="s">
        <v>13</v>
      </c>
      <c r="F29" s="4" t="s">
        <v>14</v>
      </c>
      <c r="G29" s="4" t="s">
        <v>95</v>
      </c>
      <c r="K29">
        <f t="shared" si="1"/>
        <v>0</v>
      </c>
      <c r="L29" t="str">
        <f t="shared" si="2"/>
        <v>India</v>
      </c>
      <c r="M29" t="str">
        <f t="shared" si="3"/>
        <v/>
      </c>
      <c r="N29">
        <f t="shared" si="4"/>
        <v>0</v>
      </c>
      <c r="O29" t="str">
        <f t="shared" si="5"/>
        <v>Asia</v>
      </c>
      <c r="P29" t="str">
        <f t="shared" si="6"/>
        <v/>
      </c>
      <c r="Q29">
        <f t="shared" si="7"/>
        <v>70.2</v>
      </c>
      <c r="R29" t="str">
        <f t="shared" si="8"/>
        <v/>
      </c>
      <c r="T29" t="str">
        <f t="shared" ca="1" si="9"/>
        <v>India</v>
      </c>
      <c r="U29" t="str">
        <f t="shared" ca="1" si="0"/>
        <v>Asia</v>
      </c>
      <c r="V29">
        <f t="shared" ca="1" si="10"/>
        <v>70.2</v>
      </c>
      <c r="X29">
        <f ca="1">IF(T29="",1,IF(ROW()=2,0,IFERROR(MATCH(T29,$T$2:INDIRECT("T"&amp;ROW()-1),0),0)))</f>
        <v>2</v>
      </c>
      <c r="Y29" t="str">
        <f t="shared" ca="1" si="11"/>
        <v/>
      </c>
      <c r="Z29" t="str">
        <f t="shared" ca="1" si="12"/>
        <v/>
      </c>
      <c r="AA29" t="str">
        <f t="shared" ca="1" si="13"/>
        <v/>
      </c>
      <c r="AB29" t="str">
        <f t="shared" ca="1" si="14"/>
        <v/>
      </c>
    </row>
    <row r="30" spans="1:28">
      <c r="A30" s="4" t="s">
        <v>50</v>
      </c>
      <c r="B30" s="5" t="s">
        <v>7</v>
      </c>
      <c r="C30" s="4">
        <v>69.2</v>
      </c>
      <c r="D30" s="5" t="s">
        <v>8</v>
      </c>
      <c r="E30" s="5" t="s">
        <v>9</v>
      </c>
      <c r="F30" s="4" t="s">
        <v>323</v>
      </c>
      <c r="G30" s="4" t="s">
        <v>94</v>
      </c>
      <c r="K30">
        <f t="shared" si="1"/>
        <v>0</v>
      </c>
      <c r="L30" t="str">
        <f t="shared" si="2"/>
        <v>USA</v>
      </c>
      <c r="M30" t="str">
        <f t="shared" si="3"/>
        <v/>
      </c>
      <c r="N30">
        <f t="shared" si="4"/>
        <v>0</v>
      </c>
      <c r="O30" t="str">
        <f t="shared" si="5"/>
        <v>America</v>
      </c>
      <c r="P30" t="str">
        <f t="shared" si="6"/>
        <v/>
      </c>
      <c r="Q30">
        <f t="shared" si="7"/>
        <v>69.2</v>
      </c>
      <c r="R30" t="str">
        <f t="shared" si="8"/>
        <v/>
      </c>
      <c r="T30" t="str">
        <f t="shared" ca="1" si="9"/>
        <v>USA</v>
      </c>
      <c r="U30" t="str">
        <f t="shared" ca="1" si="0"/>
        <v>America</v>
      </c>
      <c r="V30">
        <f t="shared" ca="1" si="10"/>
        <v>69.2</v>
      </c>
      <c r="X30">
        <f ca="1">IF(T30="",1,IF(ROW()=2,0,IFERROR(MATCH(T30,$T$2:INDIRECT("T"&amp;ROW()-1),0),0)))</f>
        <v>1</v>
      </c>
      <c r="Y30" t="str">
        <f t="shared" ca="1" si="11"/>
        <v/>
      </c>
      <c r="Z30" t="str">
        <f t="shared" ca="1" si="12"/>
        <v/>
      </c>
      <c r="AA30" t="str">
        <f t="shared" ca="1" si="13"/>
        <v/>
      </c>
      <c r="AB30" t="str">
        <f t="shared" ca="1" si="14"/>
        <v/>
      </c>
    </row>
    <row r="31" spans="1:28">
      <c r="A31" s="4" t="s">
        <v>51</v>
      </c>
      <c r="B31" s="5" t="s">
        <v>7</v>
      </c>
      <c r="C31" s="4">
        <v>68.900000000000006</v>
      </c>
      <c r="D31" s="5" t="s">
        <v>52</v>
      </c>
      <c r="E31" s="5" t="s">
        <v>9</v>
      </c>
      <c r="F31" s="4" t="s">
        <v>53</v>
      </c>
      <c r="G31" s="4" t="s">
        <v>95</v>
      </c>
      <c r="K31">
        <f t="shared" si="1"/>
        <v>0</v>
      </c>
      <c r="L31" t="str">
        <f t="shared" si="2"/>
        <v>United Arab Emirates</v>
      </c>
      <c r="M31" t="str">
        <f t="shared" si="3"/>
        <v/>
      </c>
      <c r="N31">
        <f t="shared" si="4"/>
        <v>0</v>
      </c>
      <c r="O31" t="str">
        <f t="shared" si="5"/>
        <v>Asia</v>
      </c>
      <c r="P31" t="str">
        <f t="shared" si="6"/>
        <v/>
      </c>
      <c r="Q31">
        <f t="shared" si="7"/>
        <v>68.900000000000006</v>
      </c>
      <c r="R31" t="str">
        <f t="shared" si="8"/>
        <v/>
      </c>
      <c r="T31" t="str">
        <f t="shared" ca="1" si="9"/>
        <v>United Arab Emirates</v>
      </c>
      <c r="U31" t="str">
        <f t="shared" ca="1" si="0"/>
        <v>Asia</v>
      </c>
      <c r="V31">
        <f t="shared" ca="1" si="10"/>
        <v>68.900000000000006</v>
      </c>
      <c r="X31">
        <f ca="1">IF(T31="",1,IF(ROW()=2,0,IFERROR(MATCH(T31,$T$2:INDIRECT("T"&amp;ROW()-1),0),0)))</f>
        <v>0</v>
      </c>
      <c r="Y31">
        <f t="shared" ca="1" si="11"/>
        <v>31</v>
      </c>
      <c r="Z31" t="str">
        <f t="shared" ca="1" si="12"/>
        <v/>
      </c>
      <c r="AA31" t="str">
        <f t="shared" ca="1" si="13"/>
        <v/>
      </c>
      <c r="AB31" t="str">
        <f t="shared" ca="1" si="14"/>
        <v/>
      </c>
    </row>
    <row r="32" spans="1:28">
      <c r="A32" s="4" t="s">
        <v>54</v>
      </c>
      <c r="B32" s="5" t="s">
        <v>11</v>
      </c>
      <c r="C32" s="4">
        <v>68.599999999999994</v>
      </c>
      <c r="D32" s="5" t="s">
        <v>12</v>
      </c>
      <c r="E32" s="5" t="s">
        <v>55</v>
      </c>
      <c r="F32" s="4" t="s">
        <v>14</v>
      </c>
      <c r="G32" s="4" t="s">
        <v>95</v>
      </c>
      <c r="K32">
        <f t="shared" si="1"/>
        <v>0</v>
      </c>
      <c r="L32" t="str">
        <f t="shared" si="2"/>
        <v>India</v>
      </c>
      <c r="M32" t="str">
        <f t="shared" si="3"/>
        <v/>
      </c>
      <c r="N32">
        <f t="shared" si="4"/>
        <v>0</v>
      </c>
      <c r="O32" t="str">
        <f t="shared" si="5"/>
        <v>Asia</v>
      </c>
      <c r="P32" t="str">
        <f t="shared" si="6"/>
        <v/>
      </c>
      <c r="Q32">
        <f t="shared" si="7"/>
        <v>68.599999999999994</v>
      </c>
      <c r="R32" t="str">
        <f t="shared" si="8"/>
        <v/>
      </c>
      <c r="T32" t="str">
        <f t="shared" ca="1" si="9"/>
        <v>India</v>
      </c>
      <c r="U32" t="str">
        <f t="shared" ca="1" si="0"/>
        <v>Asia</v>
      </c>
      <c r="V32">
        <f t="shared" ca="1" si="10"/>
        <v>68.599999999999994</v>
      </c>
      <c r="X32">
        <f ca="1">IF(T32="",1,IF(ROW()=2,0,IFERROR(MATCH(T32,$T$2:INDIRECT("T"&amp;ROW()-1),0),0)))</f>
        <v>2</v>
      </c>
      <c r="Y32" t="str">
        <f t="shared" ca="1" si="11"/>
        <v/>
      </c>
      <c r="Z32" t="str">
        <f t="shared" ca="1" si="12"/>
        <v/>
      </c>
      <c r="AA32" t="str">
        <f t="shared" ca="1" si="13"/>
        <v/>
      </c>
      <c r="AB32" t="str">
        <f t="shared" ca="1" si="14"/>
        <v/>
      </c>
    </row>
    <row r="33" spans="1:28">
      <c r="A33" s="4" t="s">
        <v>56</v>
      </c>
      <c r="B33" s="5" t="s">
        <v>7</v>
      </c>
      <c r="C33" s="4">
        <v>67.900000000000006</v>
      </c>
      <c r="D33" s="5" t="s">
        <v>8</v>
      </c>
      <c r="E33" s="5" t="s">
        <v>9</v>
      </c>
      <c r="F33" s="4" t="s">
        <v>323</v>
      </c>
      <c r="G33" s="4" t="s">
        <v>94</v>
      </c>
      <c r="K33">
        <f t="shared" si="1"/>
        <v>0</v>
      </c>
      <c r="L33" t="str">
        <f t="shared" si="2"/>
        <v>USA</v>
      </c>
      <c r="M33" t="str">
        <f t="shared" si="3"/>
        <v/>
      </c>
      <c r="N33">
        <f t="shared" si="4"/>
        <v>0</v>
      </c>
      <c r="O33" t="str">
        <f t="shared" si="5"/>
        <v>America</v>
      </c>
      <c r="P33" t="str">
        <f t="shared" si="6"/>
        <v/>
      </c>
      <c r="Q33">
        <f t="shared" si="7"/>
        <v>67.900000000000006</v>
      </c>
      <c r="R33" t="str">
        <f t="shared" si="8"/>
        <v/>
      </c>
      <c r="T33" t="str">
        <f t="shared" ca="1" si="9"/>
        <v>USA</v>
      </c>
      <c r="U33" t="str">
        <f t="shared" ca="1" si="0"/>
        <v>America</v>
      </c>
      <c r="V33">
        <f t="shared" ca="1" si="10"/>
        <v>67.900000000000006</v>
      </c>
      <c r="X33">
        <f ca="1">IF(T33="",1,IF(ROW()=2,0,IFERROR(MATCH(T33,$T$2:INDIRECT("T"&amp;ROW()-1),0),0)))</f>
        <v>1</v>
      </c>
      <c r="Y33" t="str">
        <f t="shared" ca="1" si="11"/>
        <v/>
      </c>
      <c r="Z33" t="str">
        <f t="shared" ca="1" si="12"/>
        <v/>
      </c>
      <c r="AA33" t="str">
        <f t="shared" ca="1" si="13"/>
        <v/>
      </c>
      <c r="AB33" t="str">
        <f t="shared" ca="1" si="14"/>
        <v/>
      </c>
    </row>
    <row r="34" spans="1:28">
      <c r="A34" s="4" t="s">
        <v>57</v>
      </c>
      <c r="B34" s="5" t="s">
        <v>11</v>
      </c>
      <c r="C34" s="4">
        <v>67.5</v>
      </c>
      <c r="D34" s="5" t="s">
        <v>58</v>
      </c>
      <c r="E34" s="5" t="s">
        <v>13</v>
      </c>
      <c r="F34" s="4" t="s">
        <v>59</v>
      </c>
      <c r="G34" s="4" t="s">
        <v>94</v>
      </c>
      <c r="K34">
        <f t="shared" si="1"/>
        <v>0</v>
      </c>
      <c r="L34" t="str">
        <f t="shared" si="2"/>
        <v>Brazil</v>
      </c>
      <c r="M34" t="str">
        <f t="shared" si="3"/>
        <v/>
      </c>
      <c r="N34">
        <f t="shared" si="4"/>
        <v>0</v>
      </c>
      <c r="O34" t="str">
        <f t="shared" si="5"/>
        <v>America</v>
      </c>
      <c r="P34" t="str">
        <f t="shared" si="6"/>
        <v/>
      </c>
      <c r="Q34">
        <f t="shared" si="7"/>
        <v>67.5</v>
      </c>
      <c r="R34" t="str">
        <f t="shared" si="8"/>
        <v/>
      </c>
      <c r="T34" t="str">
        <f t="shared" ca="1" si="9"/>
        <v>Brazil</v>
      </c>
      <c r="U34" t="str">
        <f t="shared" ref="U34:U66" ca="1" si="15">IF(ROW()-1&lt;=$S$1,O34,INDIRECT("P"&amp;(ROW()-$S$1)))</f>
        <v>America</v>
      </c>
      <c r="V34">
        <f t="shared" ca="1" si="10"/>
        <v>67.5</v>
      </c>
      <c r="X34">
        <f ca="1">IF(T34="",1,IF(ROW()=2,0,IFERROR(MATCH(T34,$T$2:INDIRECT("T"&amp;ROW()-1),0),0)))</f>
        <v>0</v>
      </c>
      <c r="Y34">
        <f t="shared" ca="1" si="11"/>
        <v>34</v>
      </c>
      <c r="Z34" t="str">
        <f t="shared" ca="1" si="12"/>
        <v/>
      </c>
      <c r="AA34" t="str">
        <f t="shared" ca="1" si="13"/>
        <v/>
      </c>
      <c r="AB34" t="str">
        <f t="shared" ca="1" si="14"/>
        <v/>
      </c>
    </row>
    <row r="35" spans="1:28">
      <c r="A35" s="4" t="s">
        <v>60</v>
      </c>
      <c r="B35" s="5" t="s">
        <v>11</v>
      </c>
      <c r="C35" s="4">
        <v>67</v>
      </c>
      <c r="D35" s="5" t="s">
        <v>61</v>
      </c>
      <c r="E35" s="5" t="s">
        <v>13</v>
      </c>
      <c r="F35" s="4" t="s">
        <v>62</v>
      </c>
      <c r="G35" s="4" t="s">
        <v>94</v>
      </c>
      <c r="K35">
        <f t="shared" si="1"/>
        <v>0</v>
      </c>
      <c r="L35" t="str">
        <f t="shared" si="2"/>
        <v>Argentina</v>
      </c>
      <c r="M35" t="str">
        <f t="shared" si="3"/>
        <v/>
      </c>
      <c r="N35">
        <f t="shared" si="4"/>
        <v>0</v>
      </c>
      <c r="O35" t="str">
        <f t="shared" si="5"/>
        <v>America</v>
      </c>
      <c r="P35" t="str">
        <f t="shared" si="6"/>
        <v/>
      </c>
      <c r="Q35">
        <f t="shared" si="7"/>
        <v>67</v>
      </c>
      <c r="R35" t="str">
        <f t="shared" si="8"/>
        <v/>
      </c>
      <c r="T35" t="str">
        <f t="shared" ca="1" si="9"/>
        <v>Argentina</v>
      </c>
      <c r="U35" t="str">
        <f t="shared" ca="1" si="15"/>
        <v>America</v>
      </c>
      <c r="V35">
        <f t="shared" ca="1" si="10"/>
        <v>67</v>
      </c>
      <c r="X35">
        <f ca="1">IF(T35="",1,IF(ROW()=2,0,IFERROR(MATCH(T35,$T$2:INDIRECT("T"&amp;ROW()-1),0),0)))</f>
        <v>0</v>
      </c>
      <c r="Y35">
        <f t="shared" ca="1" si="11"/>
        <v>35</v>
      </c>
      <c r="Z35" t="str">
        <f t="shared" ca="1" si="12"/>
        <v/>
      </c>
      <c r="AA35" t="str">
        <f t="shared" ca="1" si="13"/>
        <v/>
      </c>
      <c r="AB35" t="str">
        <f t="shared" ca="1" si="14"/>
        <v/>
      </c>
    </row>
    <row r="36" spans="1:28">
      <c r="A36" s="4" t="s">
        <v>63</v>
      </c>
      <c r="B36" s="5" t="s">
        <v>11</v>
      </c>
      <c r="C36" s="4">
        <v>66.599999999999994</v>
      </c>
      <c r="D36" s="5" t="s">
        <v>12</v>
      </c>
      <c r="E36" s="5" t="s">
        <v>16</v>
      </c>
      <c r="F36" s="4" t="s">
        <v>14</v>
      </c>
      <c r="G36" s="4" t="s">
        <v>95</v>
      </c>
      <c r="K36">
        <f t="shared" si="1"/>
        <v>0</v>
      </c>
      <c r="L36" t="str">
        <f t="shared" si="2"/>
        <v>India</v>
      </c>
      <c r="M36" t="str">
        <f t="shared" si="3"/>
        <v/>
      </c>
      <c r="N36">
        <f t="shared" si="4"/>
        <v>0</v>
      </c>
      <c r="O36" t="str">
        <f t="shared" si="5"/>
        <v>Asia</v>
      </c>
      <c r="P36" t="str">
        <f t="shared" si="6"/>
        <v/>
      </c>
      <c r="Q36">
        <f t="shared" si="7"/>
        <v>66.599999999999994</v>
      </c>
      <c r="R36" t="str">
        <f t="shared" si="8"/>
        <v/>
      </c>
      <c r="T36" t="str">
        <f t="shared" ca="1" si="9"/>
        <v>India</v>
      </c>
      <c r="U36" t="str">
        <f t="shared" ca="1" si="15"/>
        <v>Asia</v>
      </c>
      <c r="V36">
        <f t="shared" ca="1" si="10"/>
        <v>66.599999999999994</v>
      </c>
      <c r="X36">
        <f ca="1">IF(T36="",1,IF(ROW()=2,0,IFERROR(MATCH(T36,$T$2:INDIRECT("T"&amp;ROW()-1),0),0)))</f>
        <v>2</v>
      </c>
      <c r="Y36" t="str">
        <f t="shared" ca="1" si="11"/>
        <v/>
      </c>
      <c r="Z36" t="str">
        <f t="shared" ca="1" si="12"/>
        <v/>
      </c>
      <c r="AA36" t="str">
        <f t="shared" ca="1" si="13"/>
        <v/>
      </c>
      <c r="AB36" t="str">
        <f t="shared" ca="1" si="14"/>
        <v/>
      </c>
    </row>
    <row r="37" spans="1:28">
      <c r="A37" s="4" t="s">
        <v>64</v>
      </c>
      <c r="B37" s="5" t="s">
        <v>11</v>
      </c>
      <c r="C37" s="4">
        <v>63.6</v>
      </c>
      <c r="D37" s="5" t="s">
        <v>65</v>
      </c>
      <c r="E37" s="5" t="s">
        <v>13</v>
      </c>
      <c r="F37" s="4" t="s">
        <v>14</v>
      </c>
      <c r="G37" s="4" t="s">
        <v>95</v>
      </c>
      <c r="K37">
        <f t="shared" si="1"/>
        <v>0</v>
      </c>
      <c r="L37" t="str">
        <f t="shared" si="2"/>
        <v>India</v>
      </c>
      <c r="M37" t="str">
        <f t="shared" si="3"/>
        <v/>
      </c>
      <c r="N37">
        <f t="shared" si="4"/>
        <v>0</v>
      </c>
      <c r="O37" t="str">
        <f t="shared" si="5"/>
        <v>Asia</v>
      </c>
      <c r="P37" t="str">
        <f t="shared" si="6"/>
        <v/>
      </c>
      <c r="Q37">
        <f t="shared" si="7"/>
        <v>63.6</v>
      </c>
      <c r="R37" t="str">
        <f t="shared" si="8"/>
        <v/>
      </c>
      <c r="T37" t="str">
        <f t="shared" ca="1" si="9"/>
        <v>India</v>
      </c>
      <c r="U37" t="str">
        <f t="shared" ca="1" si="15"/>
        <v>Asia</v>
      </c>
      <c r="V37">
        <f t="shared" ca="1" si="10"/>
        <v>63.6</v>
      </c>
      <c r="X37">
        <f ca="1">IF(T37="",1,IF(ROW()=2,0,IFERROR(MATCH(T37,$T$2:INDIRECT("T"&amp;ROW()-1),0),0)))</f>
        <v>2</v>
      </c>
      <c r="Y37" t="str">
        <f t="shared" ca="1" si="11"/>
        <v/>
      </c>
      <c r="Z37" t="str">
        <f t="shared" ca="1" si="12"/>
        <v/>
      </c>
      <c r="AA37" t="str">
        <f t="shared" ca="1" si="13"/>
        <v/>
      </c>
      <c r="AB37" t="str">
        <f t="shared" ca="1" si="14"/>
        <v/>
      </c>
    </row>
    <row r="38" spans="1:28">
      <c r="A38" s="4" t="s">
        <v>66</v>
      </c>
      <c r="B38" s="5" t="s">
        <v>7</v>
      </c>
      <c r="C38" s="4">
        <v>63.2</v>
      </c>
      <c r="D38" s="5" t="s">
        <v>8</v>
      </c>
      <c r="E38" s="5" t="s">
        <v>13</v>
      </c>
      <c r="F38" s="4" t="s">
        <v>323</v>
      </c>
      <c r="G38" s="4" t="s">
        <v>94</v>
      </c>
      <c r="K38">
        <f t="shared" si="1"/>
        <v>0</v>
      </c>
      <c r="L38" t="str">
        <f t="shared" si="2"/>
        <v>USA</v>
      </c>
      <c r="M38" t="str">
        <f t="shared" si="3"/>
        <v/>
      </c>
      <c r="N38">
        <f t="shared" si="4"/>
        <v>0</v>
      </c>
      <c r="O38" t="str">
        <f t="shared" si="5"/>
        <v>America</v>
      </c>
      <c r="P38" t="str">
        <f t="shared" si="6"/>
        <v/>
      </c>
      <c r="Q38">
        <f t="shared" si="7"/>
        <v>63.2</v>
      </c>
      <c r="R38" t="str">
        <f t="shared" si="8"/>
        <v/>
      </c>
      <c r="T38" t="str">
        <f t="shared" ca="1" si="9"/>
        <v>USA</v>
      </c>
      <c r="U38" t="str">
        <f t="shared" ca="1" si="15"/>
        <v>America</v>
      </c>
      <c r="V38">
        <f t="shared" ca="1" si="10"/>
        <v>63.2</v>
      </c>
      <c r="X38">
        <f ca="1">IF(T38="",1,IF(ROW()=2,0,IFERROR(MATCH(T38,$T$2:INDIRECT("T"&amp;ROW()-1),0),0)))</f>
        <v>1</v>
      </c>
      <c r="Y38" t="str">
        <f t="shared" ca="1" si="11"/>
        <v/>
      </c>
      <c r="Z38" t="str">
        <f t="shared" ca="1" si="12"/>
        <v/>
      </c>
      <c r="AA38" t="str">
        <f t="shared" ca="1" si="13"/>
        <v/>
      </c>
      <c r="AB38" t="str">
        <f t="shared" ca="1" si="14"/>
        <v/>
      </c>
    </row>
    <row r="39" spans="1:28">
      <c r="A39" s="4" t="s">
        <v>67</v>
      </c>
      <c r="B39" s="5" t="s">
        <v>11</v>
      </c>
      <c r="C39" s="4">
        <v>62.8</v>
      </c>
      <c r="D39" s="5" t="s">
        <v>12</v>
      </c>
      <c r="E39" s="5" t="s">
        <v>13</v>
      </c>
      <c r="F39" s="4" t="s">
        <v>14</v>
      </c>
      <c r="G39" s="4" t="s">
        <v>95</v>
      </c>
      <c r="K39">
        <f t="shared" si="1"/>
        <v>0</v>
      </c>
      <c r="L39" t="str">
        <f t="shared" si="2"/>
        <v>India</v>
      </c>
      <c r="M39" t="str">
        <f t="shared" si="3"/>
        <v/>
      </c>
      <c r="N39">
        <f t="shared" si="4"/>
        <v>0</v>
      </c>
      <c r="O39" t="str">
        <f t="shared" si="5"/>
        <v>Asia</v>
      </c>
      <c r="P39" t="str">
        <f t="shared" si="6"/>
        <v/>
      </c>
      <c r="Q39">
        <f t="shared" si="7"/>
        <v>62.8</v>
      </c>
      <c r="R39" t="str">
        <f t="shared" si="8"/>
        <v/>
      </c>
      <c r="T39" t="str">
        <f t="shared" ca="1" si="9"/>
        <v>India</v>
      </c>
      <c r="U39" t="str">
        <f t="shared" ca="1" si="15"/>
        <v>Asia</v>
      </c>
      <c r="V39">
        <f t="shared" ca="1" si="10"/>
        <v>62.8</v>
      </c>
      <c r="X39">
        <f ca="1">IF(T39="",1,IF(ROW()=2,0,IFERROR(MATCH(T39,$T$2:INDIRECT("T"&amp;ROW()-1),0),0)))</f>
        <v>2</v>
      </c>
      <c r="Y39" t="str">
        <f t="shared" ca="1" si="11"/>
        <v/>
      </c>
      <c r="Z39" t="str">
        <f t="shared" ca="1" si="12"/>
        <v/>
      </c>
      <c r="AA39" t="str">
        <f t="shared" ca="1" si="13"/>
        <v/>
      </c>
      <c r="AB39" t="str">
        <f t="shared" ca="1" si="14"/>
        <v/>
      </c>
    </row>
    <row r="40" spans="1:28">
      <c r="A40" s="4" t="s">
        <v>68</v>
      </c>
      <c r="B40" s="5" t="s">
        <v>11</v>
      </c>
      <c r="C40" s="4">
        <v>62.8</v>
      </c>
      <c r="D40" s="5" t="s">
        <v>8</v>
      </c>
      <c r="E40" s="5" t="s">
        <v>27</v>
      </c>
      <c r="F40" s="4" t="s">
        <v>323</v>
      </c>
      <c r="G40" s="4" t="s">
        <v>94</v>
      </c>
      <c r="K40">
        <f t="shared" si="1"/>
        <v>0</v>
      </c>
      <c r="L40" t="str">
        <f t="shared" si="2"/>
        <v>USA</v>
      </c>
      <c r="M40" t="str">
        <f t="shared" si="3"/>
        <v/>
      </c>
      <c r="N40">
        <f t="shared" si="4"/>
        <v>0</v>
      </c>
      <c r="O40" t="str">
        <f t="shared" si="5"/>
        <v>America</v>
      </c>
      <c r="P40" t="str">
        <f t="shared" si="6"/>
        <v/>
      </c>
      <c r="Q40">
        <f t="shared" si="7"/>
        <v>62.8</v>
      </c>
      <c r="R40" t="str">
        <f t="shared" si="8"/>
        <v/>
      </c>
      <c r="T40" t="str">
        <f t="shared" ca="1" si="9"/>
        <v>USA</v>
      </c>
      <c r="U40" t="str">
        <f t="shared" ca="1" si="15"/>
        <v>America</v>
      </c>
      <c r="V40">
        <f t="shared" ca="1" si="10"/>
        <v>62.8</v>
      </c>
      <c r="X40">
        <f ca="1">IF(T40="",1,IF(ROW()=2,0,IFERROR(MATCH(T40,$T$2:INDIRECT("T"&amp;ROW()-1),0),0)))</f>
        <v>1</v>
      </c>
      <c r="Y40" t="str">
        <f t="shared" ca="1" si="11"/>
        <v/>
      </c>
      <c r="Z40" t="str">
        <f t="shared" ca="1" si="12"/>
        <v/>
      </c>
      <c r="AA40" t="str">
        <f t="shared" ca="1" si="13"/>
        <v/>
      </c>
      <c r="AB40" t="str">
        <f t="shared" ca="1" si="14"/>
        <v/>
      </c>
    </row>
    <row r="41" spans="1:28">
      <c r="A41" s="4" t="s">
        <v>69</v>
      </c>
      <c r="B41" s="5" t="s">
        <v>11</v>
      </c>
      <c r="C41" s="4">
        <v>62.8</v>
      </c>
      <c r="D41" s="5" t="s">
        <v>12</v>
      </c>
      <c r="E41" s="5" t="s">
        <v>13</v>
      </c>
      <c r="F41" s="4" t="s">
        <v>14</v>
      </c>
      <c r="G41" s="4" t="s">
        <v>95</v>
      </c>
      <c r="K41">
        <f t="shared" si="1"/>
        <v>0</v>
      </c>
      <c r="L41" t="str">
        <f t="shared" si="2"/>
        <v>India</v>
      </c>
      <c r="M41" t="str">
        <f t="shared" si="3"/>
        <v/>
      </c>
      <c r="N41">
        <f t="shared" si="4"/>
        <v>0</v>
      </c>
      <c r="O41" t="str">
        <f t="shared" si="5"/>
        <v>Asia</v>
      </c>
      <c r="P41" t="str">
        <f t="shared" si="6"/>
        <v/>
      </c>
      <c r="Q41">
        <f t="shared" si="7"/>
        <v>62.8</v>
      </c>
      <c r="R41" t="str">
        <f t="shared" si="8"/>
        <v/>
      </c>
      <c r="T41" t="str">
        <f t="shared" ca="1" si="9"/>
        <v>India</v>
      </c>
      <c r="U41" t="str">
        <f t="shared" ca="1" si="15"/>
        <v>Asia</v>
      </c>
      <c r="V41">
        <f t="shared" ca="1" si="10"/>
        <v>62.8</v>
      </c>
      <c r="X41">
        <f ca="1">IF(T41="",1,IF(ROW()=2,0,IFERROR(MATCH(T41,$T$2:INDIRECT("T"&amp;ROW()-1),0),0)))</f>
        <v>2</v>
      </c>
      <c r="Y41" t="str">
        <f t="shared" ca="1" si="11"/>
        <v/>
      </c>
      <c r="Z41" t="str">
        <f t="shared" ca="1" si="12"/>
        <v/>
      </c>
      <c r="AA41" t="str">
        <f t="shared" ca="1" si="13"/>
        <v/>
      </c>
      <c r="AB41" t="str">
        <f t="shared" ca="1" si="14"/>
        <v/>
      </c>
    </row>
    <row r="42" spans="1:28">
      <c r="A42" s="4" t="s">
        <v>70</v>
      </c>
      <c r="B42" s="5" t="s">
        <v>11</v>
      </c>
      <c r="C42" s="4">
        <v>62.7</v>
      </c>
      <c r="D42" s="5" t="s">
        <v>71</v>
      </c>
      <c r="E42" s="5" t="s">
        <v>9</v>
      </c>
      <c r="F42" s="4" t="s">
        <v>72</v>
      </c>
      <c r="G42" s="4" t="s">
        <v>95</v>
      </c>
      <c r="K42">
        <f t="shared" si="1"/>
        <v>0</v>
      </c>
      <c r="L42" t="str">
        <f t="shared" si="2"/>
        <v>Pakistan</v>
      </c>
      <c r="M42" t="str">
        <f t="shared" si="3"/>
        <v/>
      </c>
      <c r="N42">
        <f t="shared" si="4"/>
        <v>0</v>
      </c>
      <c r="O42" t="str">
        <f t="shared" si="5"/>
        <v>Asia</v>
      </c>
      <c r="P42" t="str">
        <f t="shared" si="6"/>
        <v/>
      </c>
      <c r="Q42">
        <f t="shared" si="7"/>
        <v>62.7</v>
      </c>
      <c r="R42" t="str">
        <f t="shared" si="8"/>
        <v/>
      </c>
      <c r="T42" t="str">
        <f t="shared" ca="1" si="9"/>
        <v>Pakistan</v>
      </c>
      <c r="U42" t="str">
        <f t="shared" ca="1" si="15"/>
        <v>Asia</v>
      </c>
      <c r="V42">
        <f t="shared" ca="1" si="10"/>
        <v>62.7</v>
      </c>
      <c r="X42">
        <f ca="1">IF(T42="",1,IF(ROW()=2,0,IFERROR(MATCH(T42,$T$2:INDIRECT("T"&amp;ROW()-1),0),0)))</f>
        <v>0</v>
      </c>
      <c r="Y42">
        <f t="shared" ca="1" si="11"/>
        <v>42</v>
      </c>
      <c r="Z42" t="str">
        <f t="shared" ca="1" si="12"/>
        <v/>
      </c>
      <c r="AA42" t="str">
        <f t="shared" ca="1" si="13"/>
        <v/>
      </c>
      <c r="AB42" t="str">
        <f t="shared" ca="1" si="14"/>
        <v/>
      </c>
    </row>
    <row r="43" spans="1:28">
      <c r="A43" s="4" t="s">
        <v>73</v>
      </c>
      <c r="B43" s="5" t="s">
        <v>7</v>
      </c>
      <c r="C43" s="4">
        <v>62.2</v>
      </c>
      <c r="D43" s="5" t="s">
        <v>74</v>
      </c>
      <c r="E43" s="5" t="s">
        <v>75</v>
      </c>
      <c r="F43" s="4" t="s">
        <v>14</v>
      </c>
      <c r="G43" s="4" t="s">
        <v>95</v>
      </c>
      <c r="K43">
        <f t="shared" si="1"/>
        <v>0</v>
      </c>
      <c r="L43" t="str">
        <f t="shared" si="2"/>
        <v>India</v>
      </c>
      <c r="M43" t="str">
        <f t="shared" si="3"/>
        <v/>
      </c>
      <c r="N43">
        <f t="shared" si="4"/>
        <v>0</v>
      </c>
      <c r="O43" t="str">
        <f t="shared" si="5"/>
        <v>Asia</v>
      </c>
      <c r="P43" t="str">
        <f t="shared" si="6"/>
        <v/>
      </c>
      <c r="Q43">
        <f t="shared" si="7"/>
        <v>62.2</v>
      </c>
      <c r="R43" t="str">
        <f t="shared" si="8"/>
        <v/>
      </c>
      <c r="T43" t="str">
        <f t="shared" ca="1" si="9"/>
        <v>India</v>
      </c>
      <c r="U43" t="str">
        <f t="shared" ca="1" si="15"/>
        <v>Asia</v>
      </c>
      <c r="V43">
        <f t="shared" ca="1" si="10"/>
        <v>62.2</v>
      </c>
      <c r="X43">
        <f ca="1">IF(T43="",1,IF(ROW()=2,0,IFERROR(MATCH(T43,$T$2:INDIRECT("T"&amp;ROW()-1),0),0)))</f>
        <v>2</v>
      </c>
      <c r="Y43" t="str">
        <f t="shared" ca="1" si="11"/>
        <v/>
      </c>
      <c r="Z43" t="str">
        <f t="shared" ca="1" si="12"/>
        <v/>
      </c>
      <c r="AA43" t="str">
        <f t="shared" ca="1" si="13"/>
        <v/>
      </c>
      <c r="AB43" t="str">
        <f t="shared" ca="1" si="14"/>
        <v/>
      </c>
    </row>
    <row r="44" spans="1:28">
      <c r="A44" s="4" t="s">
        <v>76</v>
      </c>
      <c r="B44" s="5" t="s">
        <v>7</v>
      </c>
      <c r="C44" s="4">
        <v>60.6</v>
      </c>
      <c r="D44" s="5" t="s">
        <v>8</v>
      </c>
      <c r="E44" s="5" t="s">
        <v>77</v>
      </c>
      <c r="F44" s="4" t="s">
        <v>323</v>
      </c>
      <c r="G44" s="4" t="s">
        <v>94</v>
      </c>
      <c r="K44">
        <f t="shared" si="1"/>
        <v>0</v>
      </c>
      <c r="L44" t="str">
        <f t="shared" si="2"/>
        <v>USA</v>
      </c>
      <c r="M44" t="str">
        <f t="shared" si="3"/>
        <v/>
      </c>
      <c r="N44">
        <f t="shared" si="4"/>
        <v>0</v>
      </c>
      <c r="O44" t="str">
        <f t="shared" si="5"/>
        <v>America</v>
      </c>
      <c r="P44" t="str">
        <f t="shared" si="6"/>
        <v/>
      </c>
      <c r="Q44">
        <f t="shared" si="7"/>
        <v>60.6</v>
      </c>
      <c r="R44" t="str">
        <f t="shared" si="8"/>
        <v/>
      </c>
      <c r="T44" t="str">
        <f t="shared" ca="1" si="9"/>
        <v>USA</v>
      </c>
      <c r="U44" t="str">
        <f t="shared" ca="1" si="15"/>
        <v>America</v>
      </c>
      <c r="V44">
        <f t="shared" ca="1" si="10"/>
        <v>60.6</v>
      </c>
      <c r="X44">
        <f ca="1">IF(T44="",1,IF(ROW()=2,0,IFERROR(MATCH(T44,$T$2:INDIRECT("T"&amp;ROW()-1),0),0)))</f>
        <v>1</v>
      </c>
      <c r="Y44" t="str">
        <f t="shared" ca="1" si="11"/>
        <v/>
      </c>
      <c r="Z44" t="str">
        <f t="shared" ca="1" si="12"/>
        <v/>
      </c>
      <c r="AA44" t="str">
        <f t="shared" ca="1" si="13"/>
        <v/>
      </c>
      <c r="AB44" t="str">
        <f t="shared" ca="1" si="14"/>
        <v/>
      </c>
    </row>
    <row r="45" spans="1:28">
      <c r="A45" s="4" t="s">
        <v>78</v>
      </c>
      <c r="B45" s="5" t="s">
        <v>7</v>
      </c>
      <c r="C45" s="4">
        <v>60.4</v>
      </c>
      <c r="D45" s="5" t="s">
        <v>8</v>
      </c>
      <c r="E45" s="5" t="s">
        <v>13</v>
      </c>
      <c r="F45" s="4" t="s">
        <v>323</v>
      </c>
      <c r="G45" s="4" t="s">
        <v>94</v>
      </c>
      <c r="K45">
        <f t="shared" si="1"/>
        <v>0</v>
      </c>
      <c r="L45" t="str">
        <f t="shared" si="2"/>
        <v>USA</v>
      </c>
      <c r="M45" t="str">
        <f t="shared" si="3"/>
        <v/>
      </c>
      <c r="N45">
        <f t="shared" si="4"/>
        <v>0</v>
      </c>
      <c r="O45" t="str">
        <f t="shared" si="5"/>
        <v>America</v>
      </c>
      <c r="P45" t="str">
        <f t="shared" si="6"/>
        <v/>
      </c>
      <c r="Q45">
        <f t="shared" si="7"/>
        <v>60.4</v>
      </c>
      <c r="R45" t="str">
        <f t="shared" si="8"/>
        <v/>
      </c>
      <c r="T45" t="str">
        <f t="shared" ca="1" si="9"/>
        <v>USA</v>
      </c>
      <c r="U45" t="str">
        <f t="shared" ca="1" si="15"/>
        <v>America</v>
      </c>
      <c r="V45">
        <f t="shared" ca="1" si="10"/>
        <v>60.4</v>
      </c>
      <c r="X45">
        <f ca="1">IF(T45="",1,IF(ROW()=2,0,IFERROR(MATCH(T45,$T$2:INDIRECT("T"&amp;ROW()-1),0),0)))</f>
        <v>1</v>
      </c>
      <c r="Y45" t="str">
        <f t="shared" ca="1" si="11"/>
        <v/>
      </c>
      <c r="Z45" t="str">
        <f t="shared" ca="1" si="12"/>
        <v/>
      </c>
      <c r="AA45" t="str">
        <f t="shared" ca="1" si="13"/>
        <v/>
      </c>
      <c r="AB45" t="str">
        <f t="shared" ca="1" si="14"/>
        <v/>
      </c>
    </row>
    <row r="46" spans="1:28">
      <c r="A46" s="4" t="s">
        <v>79</v>
      </c>
      <c r="B46" s="5" t="s">
        <v>7</v>
      </c>
      <c r="C46" s="4">
        <v>60.2</v>
      </c>
      <c r="D46" s="5" t="s">
        <v>8</v>
      </c>
      <c r="E46" s="5" t="s">
        <v>92</v>
      </c>
      <c r="F46" s="4" t="s">
        <v>323</v>
      </c>
      <c r="G46" s="4" t="s">
        <v>94</v>
      </c>
      <c r="K46">
        <f t="shared" si="1"/>
        <v>0</v>
      </c>
      <c r="L46" t="str">
        <f t="shared" si="2"/>
        <v>USA</v>
      </c>
      <c r="M46" t="str">
        <f t="shared" si="3"/>
        <v/>
      </c>
      <c r="N46">
        <f t="shared" si="4"/>
        <v>0</v>
      </c>
      <c r="O46" t="str">
        <f t="shared" si="5"/>
        <v>America</v>
      </c>
      <c r="P46" t="str">
        <f t="shared" si="6"/>
        <v/>
      </c>
      <c r="Q46">
        <f t="shared" si="7"/>
        <v>60.2</v>
      </c>
      <c r="R46" t="str">
        <f t="shared" si="8"/>
        <v/>
      </c>
      <c r="T46" t="str">
        <f t="shared" ca="1" si="9"/>
        <v>USA</v>
      </c>
      <c r="U46" t="str">
        <f t="shared" ca="1" si="15"/>
        <v>America</v>
      </c>
      <c r="V46">
        <f t="shared" ca="1" si="10"/>
        <v>60.2</v>
      </c>
      <c r="X46">
        <f ca="1">IF(T46="",1,IF(ROW()=2,0,IFERROR(MATCH(T46,$T$2:INDIRECT("T"&amp;ROW()-1),0),0)))</f>
        <v>1</v>
      </c>
      <c r="Y46" t="str">
        <f t="shared" ca="1" si="11"/>
        <v/>
      </c>
      <c r="Z46" t="str">
        <f t="shared" ca="1" si="12"/>
        <v/>
      </c>
      <c r="AA46" t="str">
        <f t="shared" ca="1" si="13"/>
        <v/>
      </c>
      <c r="AB46" t="str">
        <f t="shared" ca="1" si="14"/>
        <v/>
      </c>
    </row>
    <row r="47" spans="1:28">
      <c r="A47" s="4" t="s">
        <v>80</v>
      </c>
      <c r="B47" s="5" t="s">
        <v>11</v>
      </c>
      <c r="C47" s="4">
        <v>59.7</v>
      </c>
      <c r="D47" s="5" t="s">
        <v>71</v>
      </c>
      <c r="E47" s="5" t="s">
        <v>9</v>
      </c>
      <c r="F47" s="4" t="s">
        <v>72</v>
      </c>
      <c r="G47" s="4" t="s">
        <v>95</v>
      </c>
      <c r="K47">
        <f t="shared" si="1"/>
        <v>0</v>
      </c>
      <c r="L47" t="str">
        <f t="shared" si="2"/>
        <v>Pakistan</v>
      </c>
      <c r="M47" t="str">
        <f t="shared" si="3"/>
        <v/>
      </c>
      <c r="N47">
        <f t="shared" si="4"/>
        <v>0</v>
      </c>
      <c r="O47" t="str">
        <f t="shared" si="5"/>
        <v>Asia</v>
      </c>
      <c r="P47" t="str">
        <f t="shared" si="6"/>
        <v/>
      </c>
      <c r="Q47">
        <f t="shared" si="7"/>
        <v>59.7</v>
      </c>
      <c r="R47" t="str">
        <f t="shared" si="8"/>
        <v/>
      </c>
      <c r="T47" t="str">
        <f t="shared" ca="1" si="9"/>
        <v>Pakistan</v>
      </c>
      <c r="U47" t="str">
        <f t="shared" ca="1" si="15"/>
        <v>Asia</v>
      </c>
      <c r="V47">
        <f t="shared" ca="1" si="10"/>
        <v>59.7</v>
      </c>
      <c r="X47">
        <f ca="1">IF(T47="",1,IF(ROW()=2,0,IFERROR(MATCH(T47,$T$2:INDIRECT("T"&amp;ROW()-1),0),0)))</f>
        <v>41</v>
      </c>
      <c r="Y47" t="str">
        <f t="shared" ca="1" si="11"/>
        <v/>
      </c>
      <c r="Z47" t="str">
        <f t="shared" ca="1" si="12"/>
        <v/>
      </c>
      <c r="AA47" t="str">
        <f t="shared" ca="1" si="13"/>
        <v/>
      </c>
      <c r="AB47" t="str">
        <f t="shared" ca="1" si="14"/>
        <v/>
      </c>
    </row>
    <row r="48" spans="1:28">
      <c r="A48" s="4" t="s">
        <v>81</v>
      </c>
      <c r="B48" s="5" t="s">
        <v>7</v>
      </c>
      <c r="C48" s="4">
        <v>59.4</v>
      </c>
      <c r="D48" s="5" t="s">
        <v>61</v>
      </c>
      <c r="E48" s="5" t="s">
        <v>9</v>
      </c>
      <c r="F48" s="4" t="s">
        <v>82</v>
      </c>
      <c r="G48" s="4" t="s">
        <v>94</v>
      </c>
      <c r="K48">
        <f t="shared" si="1"/>
        <v>0</v>
      </c>
      <c r="L48" t="str">
        <f t="shared" si="2"/>
        <v>Mexico</v>
      </c>
      <c r="M48" t="str">
        <f t="shared" si="3"/>
        <v/>
      </c>
      <c r="N48">
        <f t="shared" si="4"/>
        <v>0</v>
      </c>
      <c r="O48" t="str">
        <f t="shared" si="5"/>
        <v>America</v>
      </c>
      <c r="P48" t="str">
        <f t="shared" si="6"/>
        <v/>
      </c>
      <c r="Q48">
        <f t="shared" si="7"/>
        <v>59.4</v>
      </c>
      <c r="R48" t="str">
        <f t="shared" si="8"/>
        <v/>
      </c>
      <c r="T48" t="str">
        <f t="shared" ca="1" si="9"/>
        <v>Mexico</v>
      </c>
      <c r="U48" t="str">
        <f t="shared" ca="1" si="15"/>
        <v>America</v>
      </c>
      <c r="V48">
        <f t="shared" ca="1" si="10"/>
        <v>59.4</v>
      </c>
      <c r="X48">
        <f ca="1">IF(T48="",1,IF(ROW()=2,0,IFERROR(MATCH(T48,$T$2:INDIRECT("T"&amp;ROW()-1),0),0)))</f>
        <v>0</v>
      </c>
      <c r="Y48">
        <f t="shared" ca="1" si="11"/>
        <v>48</v>
      </c>
      <c r="Z48" t="str">
        <f t="shared" ca="1" si="12"/>
        <v/>
      </c>
      <c r="AA48" t="str">
        <f t="shared" ca="1" si="13"/>
        <v/>
      </c>
      <c r="AB48" t="str">
        <f t="shared" ca="1" si="14"/>
        <v/>
      </c>
    </row>
    <row r="49" spans="1:28">
      <c r="A49" s="4" t="s">
        <v>83</v>
      </c>
      <c r="B49" s="5" t="s">
        <v>11</v>
      </c>
      <c r="C49" s="4">
        <v>59.3</v>
      </c>
      <c r="D49" s="5" t="s">
        <v>8</v>
      </c>
      <c r="E49" s="5" t="s">
        <v>13</v>
      </c>
      <c r="F49" s="4" t="s">
        <v>84</v>
      </c>
      <c r="G49" s="4" t="s">
        <v>96</v>
      </c>
      <c r="K49">
        <f t="shared" si="1"/>
        <v>0</v>
      </c>
      <c r="L49" t="str">
        <f t="shared" si="2"/>
        <v>Romania</v>
      </c>
      <c r="M49" t="str">
        <f t="shared" si="3"/>
        <v/>
      </c>
      <c r="N49">
        <f t="shared" si="4"/>
        <v>0</v>
      </c>
      <c r="O49" t="str">
        <f t="shared" si="5"/>
        <v>Europe</v>
      </c>
      <c r="P49" t="str">
        <f t="shared" si="6"/>
        <v/>
      </c>
      <c r="Q49">
        <f t="shared" si="7"/>
        <v>59.3</v>
      </c>
      <c r="R49" t="str">
        <f t="shared" si="8"/>
        <v/>
      </c>
      <c r="T49" t="str">
        <f t="shared" ca="1" si="9"/>
        <v>Romania</v>
      </c>
      <c r="U49" t="str">
        <f t="shared" ca="1" si="15"/>
        <v>Europe</v>
      </c>
      <c r="V49">
        <f t="shared" ca="1" si="10"/>
        <v>59.3</v>
      </c>
      <c r="X49">
        <f ca="1">IF(T49="",1,IF(ROW()=2,0,IFERROR(MATCH(T49,$T$2:INDIRECT("T"&amp;ROW()-1),0),0)))</f>
        <v>0</v>
      </c>
      <c r="Y49">
        <f t="shared" ca="1" si="11"/>
        <v>49</v>
      </c>
      <c r="Z49" t="str">
        <f t="shared" ca="1" si="12"/>
        <v/>
      </c>
      <c r="AA49" t="str">
        <f t="shared" ca="1" si="13"/>
        <v/>
      </c>
      <c r="AB49" t="str">
        <f t="shared" ca="1" si="14"/>
        <v/>
      </c>
    </row>
    <row r="50" spans="1:28">
      <c r="A50" s="4" t="s">
        <v>85</v>
      </c>
      <c r="B50" s="5" t="s">
        <v>11</v>
      </c>
      <c r="C50" s="4">
        <v>57.6</v>
      </c>
      <c r="D50" s="5" t="s">
        <v>8</v>
      </c>
      <c r="E50" s="5" t="s">
        <v>9</v>
      </c>
      <c r="F50" s="4" t="s">
        <v>323</v>
      </c>
      <c r="G50" s="4" t="s">
        <v>94</v>
      </c>
      <c r="K50">
        <f t="shared" si="1"/>
        <v>0</v>
      </c>
      <c r="L50" t="str">
        <f t="shared" si="2"/>
        <v>USA</v>
      </c>
      <c r="M50" t="str">
        <f t="shared" si="3"/>
        <v/>
      </c>
      <c r="N50">
        <f t="shared" si="4"/>
        <v>0</v>
      </c>
      <c r="O50" t="str">
        <f t="shared" si="5"/>
        <v>America</v>
      </c>
      <c r="P50" t="str">
        <f t="shared" si="6"/>
        <v/>
      </c>
      <c r="Q50">
        <f t="shared" si="7"/>
        <v>57.6</v>
      </c>
      <c r="R50" t="str">
        <f t="shared" si="8"/>
        <v/>
      </c>
      <c r="T50" t="str">
        <f t="shared" ca="1" si="9"/>
        <v>USA</v>
      </c>
      <c r="U50" t="str">
        <f t="shared" ca="1" si="15"/>
        <v>America</v>
      </c>
      <c r="V50">
        <f t="shared" ca="1" si="10"/>
        <v>57.6</v>
      </c>
      <c r="X50">
        <f ca="1">IF(T50="",1,IF(ROW()=2,0,IFERROR(MATCH(T50,$T$2:INDIRECT("T"&amp;ROW()-1),0),0)))</f>
        <v>1</v>
      </c>
      <c r="Y50" t="str">
        <f t="shared" ca="1" si="11"/>
        <v/>
      </c>
      <c r="Z50" t="str">
        <f t="shared" ca="1" si="12"/>
        <v/>
      </c>
      <c r="AA50" t="str">
        <f t="shared" ca="1" si="13"/>
        <v/>
      </c>
      <c r="AB50" t="str">
        <f t="shared" ca="1" si="14"/>
        <v/>
      </c>
    </row>
    <row r="51" spans="1:28">
      <c r="A51" s="4" t="s">
        <v>86</v>
      </c>
      <c r="B51" s="5" t="s">
        <v>7</v>
      </c>
      <c r="C51" s="4">
        <v>57.5</v>
      </c>
      <c r="D51" s="5" t="s">
        <v>8</v>
      </c>
      <c r="E51" s="5" t="s">
        <v>13</v>
      </c>
      <c r="F51" s="4" t="s">
        <v>323</v>
      </c>
      <c r="G51" s="4" t="s">
        <v>94</v>
      </c>
      <c r="K51">
        <f t="shared" si="1"/>
        <v>0</v>
      </c>
      <c r="L51" t="str">
        <f t="shared" si="2"/>
        <v>USA</v>
      </c>
      <c r="M51" t="str">
        <f t="shared" si="3"/>
        <v/>
      </c>
      <c r="N51">
        <f t="shared" si="4"/>
        <v>0</v>
      </c>
      <c r="O51" t="str">
        <f t="shared" si="5"/>
        <v>America</v>
      </c>
      <c r="P51" t="str">
        <f t="shared" si="6"/>
        <v/>
      </c>
      <c r="Q51">
        <f t="shared" si="7"/>
        <v>57.5</v>
      </c>
      <c r="R51" t="str">
        <f t="shared" si="8"/>
        <v/>
      </c>
      <c r="T51" t="str">
        <f t="shared" ca="1" si="9"/>
        <v>USA</v>
      </c>
      <c r="U51" t="str">
        <f t="shared" ca="1" si="15"/>
        <v>America</v>
      </c>
      <c r="V51">
        <f t="shared" ca="1" si="10"/>
        <v>57.5</v>
      </c>
      <c r="X51">
        <f ca="1">IF(T51="",1,IF(ROW()=2,0,IFERROR(MATCH(T51,$T$2:INDIRECT("T"&amp;ROW()-1),0),0)))</f>
        <v>1</v>
      </c>
      <c r="Y51" t="str">
        <f t="shared" ca="1" si="11"/>
        <v/>
      </c>
      <c r="Z51" t="str">
        <f t="shared" ca="1" si="12"/>
        <v/>
      </c>
      <c r="AA51" t="str">
        <f t="shared" ca="1" si="13"/>
        <v/>
      </c>
      <c r="AB51" t="str">
        <f t="shared" ca="1" si="14"/>
        <v/>
      </c>
    </row>
    <row r="52" spans="1:28">
      <c r="T52" t="str">
        <f t="shared" ca="1" si="9"/>
        <v/>
      </c>
      <c r="U52" t="str">
        <f t="shared" ca="1" si="15"/>
        <v/>
      </c>
      <c r="V52" t="str">
        <f t="shared" ca="1" si="10"/>
        <v/>
      </c>
      <c r="X52">
        <f ca="1">IF(T52="",1,IF(ROW()=2,0,IFERROR(MATCH(T52,$T$2:INDIRECT("T"&amp;ROW()-1),0),0)))</f>
        <v>1</v>
      </c>
      <c r="Y52" t="str">
        <f t="shared" ca="1" si="11"/>
        <v/>
      </c>
      <c r="Z52" t="str">
        <f t="shared" ca="1" si="12"/>
        <v/>
      </c>
      <c r="AA52" t="str">
        <f t="shared" ca="1" si="13"/>
        <v/>
      </c>
      <c r="AB52" t="str">
        <f t="shared" ca="1" si="14"/>
        <v/>
      </c>
    </row>
    <row r="53" spans="1:28">
      <c r="T53" t="str">
        <f t="shared" ca="1" si="9"/>
        <v/>
      </c>
      <c r="U53" t="str">
        <f t="shared" ca="1" si="15"/>
        <v/>
      </c>
      <c r="V53" t="str">
        <f t="shared" ca="1" si="10"/>
        <v/>
      </c>
      <c r="X53">
        <f ca="1">IF(T53="",1,IF(ROW()=2,0,IFERROR(MATCH(T53,$T$2:INDIRECT("T"&amp;ROW()-1),0),0)))</f>
        <v>1</v>
      </c>
      <c r="Y53" t="str">
        <f t="shared" ca="1" si="11"/>
        <v/>
      </c>
      <c r="Z53" t="str">
        <f t="shared" ca="1" si="12"/>
        <v/>
      </c>
      <c r="AA53" t="str">
        <f t="shared" ca="1" si="13"/>
        <v/>
      </c>
      <c r="AB53" t="str">
        <f t="shared" ca="1" si="14"/>
        <v/>
      </c>
    </row>
    <row r="54" spans="1:28">
      <c r="T54" t="str">
        <f t="shared" ca="1" si="9"/>
        <v/>
      </c>
      <c r="U54" t="str">
        <f t="shared" ca="1" si="15"/>
        <v/>
      </c>
      <c r="V54" t="str">
        <f t="shared" ca="1" si="10"/>
        <v/>
      </c>
      <c r="X54">
        <f ca="1">IF(T54="",1,IF(ROW()=2,0,IFERROR(MATCH(T54,$T$2:INDIRECT("T"&amp;ROW()-1),0),0)))</f>
        <v>1</v>
      </c>
      <c r="Y54" t="str">
        <f t="shared" ca="1" si="11"/>
        <v/>
      </c>
      <c r="Z54" t="str">
        <f t="shared" ca="1" si="12"/>
        <v/>
      </c>
      <c r="AA54" t="str">
        <f t="shared" ca="1" si="13"/>
        <v/>
      </c>
      <c r="AB54" t="str">
        <f t="shared" ca="1" si="14"/>
        <v/>
      </c>
    </row>
    <row r="55" spans="1:28">
      <c r="T55" t="str">
        <f t="shared" ca="1" si="9"/>
        <v/>
      </c>
      <c r="U55" t="str">
        <f t="shared" ca="1" si="15"/>
        <v/>
      </c>
      <c r="V55" t="str">
        <f t="shared" ca="1" si="10"/>
        <v/>
      </c>
      <c r="X55">
        <f ca="1">IF(T55="",1,IF(ROW()=2,0,IFERROR(MATCH(T55,$T$2:INDIRECT("T"&amp;ROW()-1),0),0)))</f>
        <v>1</v>
      </c>
      <c r="Y55" t="str">
        <f t="shared" ca="1" si="11"/>
        <v/>
      </c>
      <c r="Z55" t="str">
        <f t="shared" ca="1" si="12"/>
        <v/>
      </c>
      <c r="AA55" t="str">
        <f t="shared" ca="1" si="13"/>
        <v/>
      </c>
      <c r="AB55" t="str">
        <f t="shared" ca="1" si="14"/>
        <v/>
      </c>
    </row>
    <row r="56" spans="1:28">
      <c r="T56" t="str">
        <f t="shared" ca="1" si="9"/>
        <v/>
      </c>
      <c r="U56" t="str">
        <f t="shared" ca="1" si="15"/>
        <v/>
      </c>
      <c r="V56" t="str">
        <f t="shared" ca="1" si="10"/>
        <v/>
      </c>
      <c r="X56">
        <f ca="1">IF(T56="",1,IF(ROW()=2,0,IFERROR(MATCH(T56,$T$2:INDIRECT("T"&amp;ROW()-1),0),0)))</f>
        <v>1</v>
      </c>
      <c r="Y56" t="str">
        <f t="shared" ca="1" si="11"/>
        <v/>
      </c>
      <c r="Z56" t="str">
        <f t="shared" ca="1" si="12"/>
        <v/>
      </c>
      <c r="AA56" t="str">
        <f t="shared" ca="1" si="13"/>
        <v/>
      </c>
      <c r="AB56" t="str">
        <f t="shared" ca="1" si="14"/>
        <v/>
      </c>
    </row>
    <row r="57" spans="1:28">
      <c r="T57" t="str">
        <f t="shared" ca="1" si="9"/>
        <v>Ukraine</v>
      </c>
      <c r="U57" t="str">
        <f t="shared" ca="1" si="15"/>
        <v>Europe</v>
      </c>
      <c r="V57">
        <f t="shared" ca="1" si="10"/>
        <v>64</v>
      </c>
      <c r="X57">
        <f ca="1">IF(T57="",1,IF(ROW()=2,0,IFERROR(MATCH(T57,$T$2:INDIRECT("T"&amp;ROW()-1),0),0)))</f>
        <v>0</v>
      </c>
      <c r="Y57">
        <f t="shared" ca="1" si="11"/>
        <v>57</v>
      </c>
      <c r="Z57" t="str">
        <f t="shared" ca="1" si="12"/>
        <v/>
      </c>
      <c r="AA57" t="str">
        <f t="shared" ca="1" si="13"/>
        <v/>
      </c>
      <c r="AB57" t="str">
        <f t="shared" ca="1" si="14"/>
        <v/>
      </c>
    </row>
    <row r="58" spans="1:28">
      <c r="T58" t="str">
        <f t="shared" ca="1" si="9"/>
        <v>Ukraine</v>
      </c>
      <c r="U58" t="str">
        <f t="shared" ca="1" si="15"/>
        <v>Europe</v>
      </c>
      <c r="V58">
        <f t="shared" ca="1" si="10"/>
        <v>61.5</v>
      </c>
      <c r="X58">
        <f ca="1">IF(T58="",1,IF(ROW()=2,0,IFERROR(MATCH(T58,$T$2:INDIRECT("T"&amp;ROW()-1),0),0)))</f>
        <v>56</v>
      </c>
      <c r="Y58" t="str">
        <f t="shared" ca="1" si="11"/>
        <v/>
      </c>
      <c r="Z58" t="str">
        <f t="shared" ca="1" si="12"/>
        <v/>
      </c>
      <c r="AA58" t="str">
        <f t="shared" ca="1" si="13"/>
        <v/>
      </c>
      <c r="AB58" t="str">
        <f t="shared" ca="1" si="14"/>
        <v/>
      </c>
    </row>
    <row r="59" spans="1:28">
      <c r="T59" t="str">
        <f t="shared" ca="1" si="9"/>
        <v/>
      </c>
      <c r="U59" t="str">
        <f t="shared" ca="1" si="15"/>
        <v/>
      </c>
      <c r="V59" t="str">
        <f t="shared" ca="1" si="10"/>
        <v/>
      </c>
      <c r="X59">
        <f ca="1">IF(T59="",1,IF(ROW()=2,0,IFERROR(MATCH(T59,$T$2:INDIRECT("T"&amp;ROW()-1),0),0)))</f>
        <v>1</v>
      </c>
      <c r="Y59" t="str">
        <f t="shared" ca="1" si="11"/>
        <v/>
      </c>
      <c r="Z59" t="str">
        <f t="shared" ca="1" si="12"/>
        <v/>
      </c>
      <c r="AA59" t="str">
        <f t="shared" ca="1" si="13"/>
        <v/>
      </c>
      <c r="AB59" t="str">
        <f t="shared" ca="1" si="14"/>
        <v/>
      </c>
    </row>
    <row r="60" spans="1:28">
      <c r="T60" t="str">
        <f t="shared" ca="1" si="9"/>
        <v>Japan</v>
      </c>
      <c r="U60" t="str">
        <f t="shared" ca="1" si="15"/>
        <v>Asia</v>
      </c>
      <c r="V60">
        <f t="shared" ca="1" si="10"/>
        <v>55</v>
      </c>
      <c r="X60">
        <f ca="1">IF(T60="",1,IF(ROW()=2,0,IFERROR(MATCH(T60,$T$2:INDIRECT("T"&amp;ROW()-1),0),0)))</f>
        <v>0</v>
      </c>
      <c r="Y60">
        <f t="shared" ca="1" si="11"/>
        <v>60</v>
      </c>
      <c r="Z60" t="str">
        <f t="shared" ca="1" si="12"/>
        <v/>
      </c>
      <c r="AA60" t="str">
        <f t="shared" ca="1" si="13"/>
        <v/>
      </c>
      <c r="AB60" t="str">
        <f t="shared" ca="1" si="14"/>
        <v/>
      </c>
    </row>
    <row r="61" spans="1:28">
      <c r="T61" t="str">
        <f t="shared" ca="1" si="9"/>
        <v/>
      </c>
      <c r="U61" t="str">
        <f t="shared" ca="1" si="15"/>
        <v/>
      </c>
      <c r="V61" t="str">
        <f t="shared" ca="1" si="10"/>
        <v/>
      </c>
      <c r="X61">
        <f ca="1">IF(T61="",1,IF(ROW()=2,0,IFERROR(MATCH(T61,$T$2:INDIRECT("T"&amp;ROW()-1),0),0)))</f>
        <v>1</v>
      </c>
      <c r="Y61" t="str">
        <f t="shared" ca="1" si="11"/>
        <v/>
      </c>
      <c r="Z61" t="str">
        <f t="shared" ca="1" si="12"/>
        <v/>
      </c>
      <c r="AA61" t="str">
        <f t="shared" ca="1" si="13"/>
        <v/>
      </c>
      <c r="AB61" t="str">
        <f t="shared" ca="1" si="14"/>
        <v/>
      </c>
    </row>
    <row r="62" spans="1:28">
      <c r="T62" t="str">
        <f t="shared" ca="1" si="9"/>
        <v/>
      </c>
      <c r="U62" t="str">
        <f t="shared" ca="1" si="15"/>
        <v/>
      </c>
      <c r="V62" t="str">
        <f t="shared" ca="1" si="10"/>
        <v/>
      </c>
      <c r="X62">
        <f ca="1">IF(T62="",1,IF(ROW()=2,0,IFERROR(MATCH(T62,$T$2:INDIRECT("T"&amp;ROW()-1),0),0)))</f>
        <v>1</v>
      </c>
      <c r="Y62" t="str">
        <f t="shared" ca="1" si="11"/>
        <v/>
      </c>
      <c r="Z62" t="str">
        <f t="shared" ca="1" si="12"/>
        <v/>
      </c>
      <c r="AA62" t="str">
        <f t="shared" ca="1" si="13"/>
        <v/>
      </c>
      <c r="AB62" t="str">
        <f t="shared" ca="1" si="14"/>
        <v/>
      </c>
    </row>
    <row r="63" spans="1:28">
      <c r="T63" t="str">
        <f t="shared" ca="1" si="9"/>
        <v/>
      </c>
      <c r="U63" t="str">
        <f t="shared" ca="1" si="15"/>
        <v/>
      </c>
      <c r="V63" t="str">
        <f t="shared" ca="1" si="10"/>
        <v/>
      </c>
      <c r="X63">
        <f ca="1">IF(T63="",1,IF(ROW()=2,0,IFERROR(MATCH(T63,$T$2:INDIRECT("T"&amp;ROW()-1),0),0)))</f>
        <v>1</v>
      </c>
      <c r="Y63" t="str">
        <f t="shared" ca="1" si="11"/>
        <v/>
      </c>
      <c r="Z63" t="str">
        <f t="shared" ca="1" si="12"/>
        <v/>
      </c>
      <c r="AA63" t="str">
        <f t="shared" ca="1" si="13"/>
        <v/>
      </c>
      <c r="AB63" t="str">
        <f t="shared" ca="1" si="14"/>
        <v/>
      </c>
    </row>
    <row r="64" spans="1:28">
      <c r="T64" t="str">
        <f t="shared" ca="1" si="9"/>
        <v/>
      </c>
      <c r="U64" t="str">
        <f t="shared" ca="1" si="15"/>
        <v/>
      </c>
      <c r="V64" t="str">
        <f t="shared" ca="1" si="10"/>
        <v/>
      </c>
      <c r="X64">
        <f ca="1">IF(T64="",1,IF(ROW()=2,0,IFERROR(MATCH(T64,$T$2:INDIRECT("T"&amp;ROW()-1),0),0)))</f>
        <v>1</v>
      </c>
      <c r="Y64" t="str">
        <f t="shared" ca="1" si="11"/>
        <v/>
      </c>
      <c r="Z64" t="str">
        <f t="shared" ca="1" si="12"/>
        <v/>
      </c>
      <c r="AA64" t="str">
        <f t="shared" ca="1" si="13"/>
        <v/>
      </c>
      <c r="AB64" t="str">
        <f t="shared" ca="1" si="14"/>
        <v/>
      </c>
    </row>
    <row r="65" spans="20:28">
      <c r="T65" t="str">
        <f t="shared" ca="1" si="9"/>
        <v/>
      </c>
      <c r="U65" t="str">
        <f t="shared" ca="1" si="15"/>
        <v/>
      </c>
      <c r="V65" t="str">
        <f t="shared" ca="1" si="10"/>
        <v/>
      </c>
      <c r="X65">
        <f ca="1">IF(T65="",1,IF(ROW()=2,0,IFERROR(MATCH(T65,$T$2:INDIRECT("T"&amp;ROW()-1),0),0)))</f>
        <v>1</v>
      </c>
      <c r="Y65" t="str">
        <f t="shared" ca="1" si="11"/>
        <v/>
      </c>
      <c r="Z65" t="str">
        <f t="shared" ca="1" si="12"/>
        <v/>
      </c>
      <c r="AA65" t="str">
        <f t="shared" ca="1" si="13"/>
        <v/>
      </c>
      <c r="AB65" t="str">
        <f t="shared" ca="1" si="14"/>
        <v/>
      </c>
    </row>
    <row r="66" spans="20:28">
      <c r="T66" t="str">
        <f t="shared" ca="1" si="9"/>
        <v/>
      </c>
      <c r="U66" t="str">
        <f t="shared" ca="1" si="15"/>
        <v/>
      </c>
      <c r="V66" t="str">
        <f t="shared" ca="1" si="10"/>
        <v/>
      </c>
      <c r="X66">
        <f ca="1">IF(T66="",1,IF(ROW()=2,0,IFERROR(MATCH(T66,$T$2:INDIRECT("T"&amp;ROW()-1),0),0)))</f>
        <v>1</v>
      </c>
      <c r="Y66" t="str">
        <f t="shared" ca="1" si="11"/>
        <v/>
      </c>
      <c r="Z66" t="str">
        <f t="shared" ca="1" si="12"/>
        <v/>
      </c>
      <c r="AA66" t="str">
        <f t="shared" ca="1" si="13"/>
        <v/>
      </c>
      <c r="AB66" t="str">
        <f t="shared" ca="1" si="14"/>
        <v/>
      </c>
    </row>
    <row r="67" spans="20:28">
      <c r="T67" t="str">
        <f t="shared" ref="T67:T101" ca="1" si="16">IF(ROW()-1&lt;=$S$1,L67,INDIRECT("M"&amp;(ROW()-$S$1)))</f>
        <v/>
      </c>
      <c r="U67" t="str">
        <f t="shared" ref="U67:U101" ca="1" si="17">IF(ROW()-1&lt;=$S$1,O67,INDIRECT("P"&amp;(ROW()-$S$1)))</f>
        <v/>
      </c>
      <c r="V67" t="str">
        <f t="shared" ref="V67:V101" ca="1" si="18">IF(ROW()-1&lt;=$S$1,Q67,INDIRECT("R"&amp;(ROW()-$S$1)))</f>
        <v/>
      </c>
      <c r="X67">
        <f ca="1">IF(T67="",1,IF(ROW()=2,0,IFERROR(MATCH(T67,$T$2:INDIRECT("T"&amp;ROW()-1),0),0)))</f>
        <v>1</v>
      </c>
      <c r="Y67" t="str">
        <f t="shared" ref="Y67:Y101" ca="1" si="19">IF(X67=0,ROW(),"")</f>
        <v/>
      </c>
      <c r="Z67" t="str">
        <f t="shared" ref="Z67:Z101" ca="1" si="20">IF(ROW()-1&lt;=$Y$1,SMALL($Y$2:$Y$101,ROW()-1),"")</f>
        <v/>
      </c>
      <c r="AA67" t="str">
        <f t="shared" ref="AA67:AA101" ca="1" si="21">IF(Z67&lt;&gt;"",IF(Z67&gt;S66,INDIRECT("T"&amp;Z67-S66),INDIRECT("T"&amp;Z67)),"")</f>
        <v/>
      </c>
      <c r="AB67" t="str">
        <f t="shared" ref="AB67:AB101" ca="1" si="22">INDEX($U$2:$U$101,MATCH(AA67,$T$2:$T$101,0))</f>
        <v/>
      </c>
    </row>
    <row r="68" spans="20:28">
      <c r="T68" t="str">
        <f t="shared" ca="1" si="16"/>
        <v/>
      </c>
      <c r="U68" t="str">
        <f t="shared" ca="1" si="17"/>
        <v/>
      </c>
      <c r="V68" t="str">
        <f t="shared" ca="1" si="18"/>
        <v/>
      </c>
      <c r="X68">
        <f ca="1">IF(T68="",1,IF(ROW()=2,0,IFERROR(MATCH(T68,$T$2:INDIRECT("T"&amp;ROW()-1),0),0)))</f>
        <v>1</v>
      </c>
      <c r="Y68" t="str">
        <f t="shared" ca="1" si="19"/>
        <v/>
      </c>
      <c r="Z68" t="str">
        <f t="shared" ca="1" si="20"/>
        <v/>
      </c>
      <c r="AA68" t="str">
        <f t="shared" ca="1" si="21"/>
        <v/>
      </c>
      <c r="AB68" t="str">
        <f t="shared" ca="1" si="22"/>
        <v/>
      </c>
    </row>
    <row r="69" spans="20:28">
      <c r="T69" t="str">
        <f t="shared" ca="1" si="16"/>
        <v/>
      </c>
      <c r="U69" t="str">
        <f t="shared" ca="1" si="17"/>
        <v/>
      </c>
      <c r="V69" t="str">
        <f t="shared" ca="1" si="18"/>
        <v/>
      </c>
      <c r="X69">
        <f ca="1">IF(T69="",1,IF(ROW()=2,0,IFERROR(MATCH(T69,$T$2:INDIRECT("T"&amp;ROW()-1),0),0)))</f>
        <v>1</v>
      </c>
      <c r="Y69" t="str">
        <f t="shared" ca="1" si="19"/>
        <v/>
      </c>
      <c r="Z69" t="str">
        <f t="shared" ca="1" si="20"/>
        <v/>
      </c>
      <c r="AA69" t="str">
        <f t="shared" ca="1" si="21"/>
        <v/>
      </c>
      <c r="AB69" t="str">
        <f t="shared" ca="1" si="22"/>
        <v/>
      </c>
    </row>
    <row r="70" spans="20:28">
      <c r="T70" t="str">
        <f t="shared" ca="1" si="16"/>
        <v/>
      </c>
      <c r="U70" t="str">
        <f t="shared" ca="1" si="17"/>
        <v/>
      </c>
      <c r="V70" t="str">
        <f t="shared" ca="1" si="18"/>
        <v/>
      </c>
      <c r="X70">
        <f ca="1">IF(T70="",1,IF(ROW()=2,0,IFERROR(MATCH(T70,$T$2:INDIRECT("T"&amp;ROW()-1),0),0)))</f>
        <v>1</v>
      </c>
      <c r="Y70" t="str">
        <f t="shared" ca="1" si="19"/>
        <v/>
      </c>
      <c r="Z70" t="str">
        <f t="shared" ca="1" si="20"/>
        <v/>
      </c>
      <c r="AA70" t="str">
        <f t="shared" ca="1" si="21"/>
        <v/>
      </c>
      <c r="AB70" t="str">
        <f t="shared" ca="1" si="22"/>
        <v/>
      </c>
    </row>
    <row r="71" spans="20:28">
      <c r="T71" t="str">
        <f t="shared" ca="1" si="16"/>
        <v/>
      </c>
      <c r="U71" t="str">
        <f t="shared" ca="1" si="17"/>
        <v/>
      </c>
      <c r="V71" t="str">
        <f t="shared" ca="1" si="18"/>
        <v/>
      </c>
      <c r="X71">
        <f ca="1">IF(T71="",1,IF(ROW()=2,0,IFERROR(MATCH(T71,$T$2:INDIRECT("T"&amp;ROW()-1),0),0)))</f>
        <v>1</v>
      </c>
      <c r="Y71" t="str">
        <f t="shared" ca="1" si="19"/>
        <v/>
      </c>
      <c r="Z71" t="str">
        <f t="shared" ca="1" si="20"/>
        <v/>
      </c>
      <c r="AA71" t="str">
        <f t="shared" ca="1" si="21"/>
        <v/>
      </c>
      <c r="AB71" t="str">
        <f t="shared" ca="1" si="22"/>
        <v/>
      </c>
    </row>
    <row r="72" spans="20:28">
      <c r="T72" t="str">
        <f t="shared" ca="1" si="16"/>
        <v/>
      </c>
      <c r="U72" t="str">
        <f t="shared" ca="1" si="17"/>
        <v/>
      </c>
      <c r="V72" t="str">
        <f t="shared" ca="1" si="18"/>
        <v/>
      </c>
      <c r="X72">
        <f ca="1">IF(T72="",1,IF(ROW()=2,0,IFERROR(MATCH(T72,$T$2:INDIRECT("T"&amp;ROW()-1),0),0)))</f>
        <v>1</v>
      </c>
      <c r="Y72" t="str">
        <f t="shared" ca="1" si="19"/>
        <v/>
      </c>
      <c r="Z72" t="str">
        <f t="shared" ca="1" si="20"/>
        <v/>
      </c>
      <c r="AA72" t="str">
        <f t="shared" ca="1" si="21"/>
        <v/>
      </c>
      <c r="AB72" t="str">
        <f t="shared" ca="1" si="22"/>
        <v/>
      </c>
    </row>
    <row r="73" spans="20:28">
      <c r="T73" t="str">
        <f t="shared" ca="1" si="16"/>
        <v/>
      </c>
      <c r="U73" t="str">
        <f t="shared" ca="1" si="17"/>
        <v/>
      </c>
      <c r="V73" t="str">
        <f t="shared" ca="1" si="18"/>
        <v/>
      </c>
      <c r="X73">
        <f ca="1">IF(T73="",1,IF(ROW()=2,0,IFERROR(MATCH(T73,$T$2:INDIRECT("T"&amp;ROW()-1),0),0)))</f>
        <v>1</v>
      </c>
      <c r="Y73" t="str">
        <f t="shared" ca="1" si="19"/>
        <v/>
      </c>
      <c r="Z73" t="str">
        <f t="shared" ca="1" si="20"/>
        <v/>
      </c>
      <c r="AA73" t="str">
        <f t="shared" ca="1" si="21"/>
        <v/>
      </c>
      <c r="AB73" t="str">
        <f t="shared" ca="1" si="22"/>
        <v/>
      </c>
    </row>
    <row r="74" spans="20:28">
      <c r="T74" t="str">
        <f t="shared" ca="1" si="16"/>
        <v/>
      </c>
      <c r="U74" t="str">
        <f t="shared" ca="1" si="17"/>
        <v/>
      </c>
      <c r="V74" t="str">
        <f t="shared" ca="1" si="18"/>
        <v/>
      </c>
      <c r="X74">
        <f ca="1">IF(T74="",1,IF(ROW()=2,0,IFERROR(MATCH(T74,$T$2:INDIRECT("T"&amp;ROW()-1),0),0)))</f>
        <v>1</v>
      </c>
      <c r="Y74" t="str">
        <f t="shared" ca="1" si="19"/>
        <v/>
      </c>
      <c r="Z74" t="str">
        <f t="shared" ca="1" si="20"/>
        <v/>
      </c>
      <c r="AA74" t="str">
        <f t="shared" ca="1" si="21"/>
        <v/>
      </c>
      <c r="AB74" t="str">
        <f t="shared" ca="1" si="22"/>
        <v/>
      </c>
    </row>
    <row r="75" spans="20:28">
      <c r="T75" t="str">
        <f t="shared" ca="1" si="16"/>
        <v/>
      </c>
      <c r="U75" t="str">
        <f t="shared" ca="1" si="17"/>
        <v/>
      </c>
      <c r="V75" t="str">
        <f t="shared" ca="1" si="18"/>
        <v/>
      </c>
      <c r="X75">
        <f ca="1">IF(T75="",1,IF(ROW()=2,0,IFERROR(MATCH(T75,$T$2:INDIRECT("T"&amp;ROW()-1),0),0)))</f>
        <v>1</v>
      </c>
      <c r="Y75" t="str">
        <f t="shared" ca="1" si="19"/>
        <v/>
      </c>
      <c r="Z75" t="str">
        <f t="shared" ca="1" si="20"/>
        <v/>
      </c>
      <c r="AA75" t="str">
        <f t="shared" ca="1" si="21"/>
        <v/>
      </c>
      <c r="AB75" t="str">
        <f t="shared" ca="1" si="22"/>
        <v/>
      </c>
    </row>
    <row r="76" spans="20:28">
      <c r="T76" t="str">
        <f t="shared" ca="1" si="16"/>
        <v/>
      </c>
      <c r="U76" t="str">
        <f t="shared" ca="1" si="17"/>
        <v/>
      </c>
      <c r="V76" t="str">
        <f t="shared" ca="1" si="18"/>
        <v/>
      </c>
      <c r="X76">
        <f ca="1">IF(T76="",1,IF(ROW()=2,0,IFERROR(MATCH(T76,$T$2:INDIRECT("T"&amp;ROW()-1),0),0)))</f>
        <v>1</v>
      </c>
      <c r="Y76" t="str">
        <f t="shared" ca="1" si="19"/>
        <v/>
      </c>
      <c r="Z76" t="str">
        <f t="shared" ca="1" si="20"/>
        <v/>
      </c>
      <c r="AA76" t="str">
        <f t="shared" ca="1" si="21"/>
        <v/>
      </c>
      <c r="AB76" t="str">
        <f t="shared" ca="1" si="22"/>
        <v/>
      </c>
    </row>
    <row r="77" spans="20:28">
      <c r="T77" t="str">
        <f t="shared" ca="1" si="16"/>
        <v/>
      </c>
      <c r="U77" t="str">
        <f t="shared" ca="1" si="17"/>
        <v/>
      </c>
      <c r="V77" t="str">
        <f t="shared" ca="1" si="18"/>
        <v/>
      </c>
      <c r="X77">
        <f ca="1">IF(T77="",1,IF(ROW()=2,0,IFERROR(MATCH(T77,$T$2:INDIRECT("T"&amp;ROW()-1),0),0)))</f>
        <v>1</v>
      </c>
      <c r="Y77" t="str">
        <f t="shared" ca="1" si="19"/>
        <v/>
      </c>
      <c r="Z77" t="str">
        <f t="shared" ca="1" si="20"/>
        <v/>
      </c>
      <c r="AA77" t="str">
        <f t="shared" ca="1" si="21"/>
        <v/>
      </c>
      <c r="AB77" t="str">
        <f t="shared" ca="1" si="22"/>
        <v/>
      </c>
    </row>
    <row r="78" spans="20:28">
      <c r="T78" t="str">
        <f t="shared" ca="1" si="16"/>
        <v/>
      </c>
      <c r="U78" t="str">
        <f t="shared" ca="1" si="17"/>
        <v/>
      </c>
      <c r="V78" t="str">
        <f t="shared" ca="1" si="18"/>
        <v/>
      </c>
      <c r="X78">
        <f ca="1">IF(T78="",1,IF(ROW()=2,0,IFERROR(MATCH(T78,$T$2:INDIRECT("T"&amp;ROW()-1),0),0)))</f>
        <v>1</v>
      </c>
      <c r="Y78" t="str">
        <f t="shared" ca="1" si="19"/>
        <v/>
      </c>
      <c r="Z78" t="str">
        <f t="shared" ca="1" si="20"/>
        <v/>
      </c>
      <c r="AA78" t="str">
        <f t="shared" ca="1" si="21"/>
        <v/>
      </c>
      <c r="AB78" t="str">
        <f t="shared" ca="1" si="22"/>
        <v/>
      </c>
    </row>
    <row r="79" spans="20:28">
      <c r="T79" t="str">
        <f t="shared" ca="1" si="16"/>
        <v/>
      </c>
      <c r="U79" t="str">
        <f t="shared" ca="1" si="17"/>
        <v/>
      </c>
      <c r="V79" t="str">
        <f t="shared" ca="1" si="18"/>
        <v/>
      </c>
      <c r="X79">
        <f ca="1">IF(T79="",1,IF(ROW()=2,0,IFERROR(MATCH(T79,$T$2:INDIRECT("T"&amp;ROW()-1),0),0)))</f>
        <v>1</v>
      </c>
      <c r="Y79" t="str">
        <f t="shared" ca="1" si="19"/>
        <v/>
      </c>
      <c r="Z79" t="str">
        <f t="shared" ca="1" si="20"/>
        <v/>
      </c>
      <c r="AA79" t="str">
        <f t="shared" ca="1" si="21"/>
        <v/>
      </c>
      <c r="AB79" t="str">
        <f t="shared" ca="1" si="22"/>
        <v/>
      </c>
    </row>
    <row r="80" spans="20:28">
      <c r="T80" t="str">
        <f t="shared" ca="1" si="16"/>
        <v/>
      </c>
      <c r="U80" t="str">
        <f t="shared" ca="1" si="17"/>
        <v/>
      </c>
      <c r="V80" t="str">
        <f t="shared" ca="1" si="18"/>
        <v/>
      </c>
      <c r="X80">
        <f ca="1">IF(T80="",1,IF(ROW()=2,0,IFERROR(MATCH(T80,$T$2:INDIRECT("T"&amp;ROW()-1),0),0)))</f>
        <v>1</v>
      </c>
      <c r="Y80" t="str">
        <f t="shared" ca="1" si="19"/>
        <v/>
      </c>
      <c r="Z80" t="str">
        <f t="shared" ca="1" si="20"/>
        <v/>
      </c>
      <c r="AA80" t="str">
        <f t="shared" ca="1" si="21"/>
        <v/>
      </c>
      <c r="AB80" t="str">
        <f t="shared" ca="1" si="22"/>
        <v/>
      </c>
    </row>
    <row r="81" spans="20:28">
      <c r="T81" t="str">
        <f t="shared" ca="1" si="16"/>
        <v/>
      </c>
      <c r="U81" t="str">
        <f t="shared" ca="1" si="17"/>
        <v/>
      </c>
      <c r="V81" t="str">
        <f t="shared" ca="1" si="18"/>
        <v/>
      </c>
      <c r="X81">
        <f ca="1">IF(T81="",1,IF(ROW()=2,0,IFERROR(MATCH(T81,$T$2:INDIRECT("T"&amp;ROW()-1),0),0)))</f>
        <v>1</v>
      </c>
      <c r="Y81" t="str">
        <f t="shared" ca="1" si="19"/>
        <v/>
      </c>
      <c r="Z81" t="str">
        <f t="shared" ca="1" si="20"/>
        <v/>
      </c>
      <c r="AA81" t="str">
        <f t="shared" ca="1" si="21"/>
        <v/>
      </c>
      <c r="AB81" t="str">
        <f t="shared" ca="1" si="22"/>
        <v/>
      </c>
    </row>
    <row r="82" spans="20:28">
      <c r="T82" t="str">
        <f t="shared" ca="1" si="16"/>
        <v/>
      </c>
      <c r="U82" t="str">
        <f t="shared" ca="1" si="17"/>
        <v/>
      </c>
      <c r="V82" t="str">
        <f t="shared" ca="1" si="18"/>
        <v/>
      </c>
      <c r="X82">
        <f ca="1">IF(T82="",1,IF(ROW()=2,0,IFERROR(MATCH(T82,$T$2:INDIRECT("T"&amp;ROW()-1),0),0)))</f>
        <v>1</v>
      </c>
      <c r="Y82" t="str">
        <f t="shared" ca="1" si="19"/>
        <v/>
      </c>
      <c r="Z82" t="str">
        <f t="shared" ca="1" si="20"/>
        <v/>
      </c>
      <c r="AA82" t="str">
        <f t="shared" ca="1" si="21"/>
        <v/>
      </c>
      <c r="AB82" t="str">
        <f t="shared" ca="1" si="22"/>
        <v/>
      </c>
    </row>
    <row r="83" spans="20:28">
      <c r="T83" t="str">
        <f t="shared" ca="1" si="16"/>
        <v/>
      </c>
      <c r="U83" t="str">
        <f t="shared" ca="1" si="17"/>
        <v/>
      </c>
      <c r="V83" t="str">
        <f t="shared" ca="1" si="18"/>
        <v/>
      </c>
      <c r="X83">
        <f ca="1">IF(T83="",1,IF(ROW()=2,0,IFERROR(MATCH(T83,$T$2:INDIRECT("T"&amp;ROW()-1),0),0)))</f>
        <v>1</v>
      </c>
      <c r="Y83" t="str">
        <f t="shared" ca="1" si="19"/>
        <v/>
      </c>
      <c r="Z83" t="str">
        <f t="shared" ca="1" si="20"/>
        <v/>
      </c>
      <c r="AA83" t="str">
        <f t="shared" ca="1" si="21"/>
        <v/>
      </c>
      <c r="AB83" t="str">
        <f t="shared" ca="1" si="22"/>
        <v/>
      </c>
    </row>
    <row r="84" spans="20:28">
      <c r="T84" t="str">
        <f t="shared" ca="1" si="16"/>
        <v/>
      </c>
      <c r="U84" t="str">
        <f t="shared" ca="1" si="17"/>
        <v/>
      </c>
      <c r="V84" t="str">
        <f t="shared" ca="1" si="18"/>
        <v/>
      </c>
      <c r="X84">
        <f ca="1">IF(T84="",1,IF(ROW()=2,0,IFERROR(MATCH(T84,$T$2:INDIRECT("T"&amp;ROW()-1),0),0)))</f>
        <v>1</v>
      </c>
      <c r="Y84" t="str">
        <f t="shared" ca="1" si="19"/>
        <v/>
      </c>
      <c r="Z84" t="str">
        <f t="shared" ca="1" si="20"/>
        <v/>
      </c>
      <c r="AA84" t="str">
        <f t="shared" ca="1" si="21"/>
        <v/>
      </c>
      <c r="AB84" t="str">
        <f t="shared" ca="1" si="22"/>
        <v/>
      </c>
    </row>
    <row r="85" spans="20:28">
      <c r="T85" t="str">
        <f t="shared" ca="1" si="16"/>
        <v/>
      </c>
      <c r="U85" t="str">
        <f t="shared" ca="1" si="17"/>
        <v/>
      </c>
      <c r="V85" t="str">
        <f t="shared" ca="1" si="18"/>
        <v/>
      </c>
      <c r="X85">
        <f ca="1">IF(T85="",1,IF(ROW()=2,0,IFERROR(MATCH(T85,$T$2:INDIRECT("T"&amp;ROW()-1),0),0)))</f>
        <v>1</v>
      </c>
      <c r="Y85" t="str">
        <f t="shared" ca="1" si="19"/>
        <v/>
      </c>
      <c r="Z85" t="str">
        <f t="shared" ca="1" si="20"/>
        <v/>
      </c>
      <c r="AA85" t="str">
        <f t="shared" ca="1" si="21"/>
        <v/>
      </c>
      <c r="AB85" t="str">
        <f t="shared" ca="1" si="22"/>
        <v/>
      </c>
    </row>
    <row r="86" spans="20:28">
      <c r="T86" t="str">
        <f t="shared" ca="1" si="16"/>
        <v/>
      </c>
      <c r="U86" t="str">
        <f t="shared" ca="1" si="17"/>
        <v/>
      </c>
      <c r="V86" t="str">
        <f t="shared" ca="1" si="18"/>
        <v/>
      </c>
      <c r="X86">
        <f ca="1">IF(T86="",1,IF(ROW()=2,0,IFERROR(MATCH(T86,$T$2:INDIRECT("T"&amp;ROW()-1),0),0)))</f>
        <v>1</v>
      </c>
      <c r="Y86" t="str">
        <f t="shared" ca="1" si="19"/>
        <v/>
      </c>
      <c r="Z86" t="str">
        <f t="shared" ca="1" si="20"/>
        <v/>
      </c>
      <c r="AA86" t="str">
        <f t="shared" ca="1" si="21"/>
        <v/>
      </c>
      <c r="AB86" t="str">
        <f t="shared" ca="1" si="22"/>
        <v/>
      </c>
    </row>
    <row r="87" spans="20:28">
      <c r="T87" t="str">
        <f t="shared" ca="1" si="16"/>
        <v/>
      </c>
      <c r="U87" t="str">
        <f t="shared" ca="1" si="17"/>
        <v/>
      </c>
      <c r="V87" t="str">
        <f t="shared" ca="1" si="18"/>
        <v/>
      </c>
      <c r="X87">
        <f ca="1">IF(T87="",1,IF(ROW()=2,0,IFERROR(MATCH(T87,$T$2:INDIRECT("T"&amp;ROW()-1),0),0)))</f>
        <v>1</v>
      </c>
      <c r="Y87" t="str">
        <f t="shared" ca="1" si="19"/>
        <v/>
      </c>
      <c r="Z87" t="str">
        <f t="shared" ca="1" si="20"/>
        <v/>
      </c>
      <c r="AA87" t="str">
        <f t="shared" ca="1" si="21"/>
        <v/>
      </c>
      <c r="AB87" t="str">
        <f t="shared" ca="1" si="22"/>
        <v/>
      </c>
    </row>
    <row r="88" spans="20:28">
      <c r="T88" t="str">
        <f t="shared" ca="1" si="16"/>
        <v/>
      </c>
      <c r="U88" t="str">
        <f t="shared" ca="1" si="17"/>
        <v/>
      </c>
      <c r="V88" t="str">
        <f t="shared" ca="1" si="18"/>
        <v/>
      </c>
      <c r="X88">
        <f ca="1">IF(T88="",1,IF(ROW()=2,0,IFERROR(MATCH(T88,$T$2:INDIRECT("T"&amp;ROW()-1),0),0)))</f>
        <v>1</v>
      </c>
      <c r="Y88" t="str">
        <f t="shared" ca="1" si="19"/>
        <v/>
      </c>
      <c r="Z88" t="str">
        <f t="shared" ca="1" si="20"/>
        <v/>
      </c>
      <c r="AA88" t="str">
        <f t="shared" ca="1" si="21"/>
        <v/>
      </c>
      <c r="AB88" t="str">
        <f t="shared" ca="1" si="22"/>
        <v/>
      </c>
    </row>
    <row r="89" spans="20:28">
      <c r="T89" t="str">
        <f t="shared" ca="1" si="16"/>
        <v/>
      </c>
      <c r="U89" t="str">
        <f t="shared" ca="1" si="17"/>
        <v/>
      </c>
      <c r="V89" t="str">
        <f t="shared" ca="1" si="18"/>
        <v/>
      </c>
      <c r="X89">
        <f ca="1">IF(T89="",1,IF(ROW()=2,0,IFERROR(MATCH(T89,$T$2:INDIRECT("T"&amp;ROW()-1),0),0)))</f>
        <v>1</v>
      </c>
      <c r="Y89" t="str">
        <f t="shared" ca="1" si="19"/>
        <v/>
      </c>
      <c r="Z89" t="str">
        <f t="shared" ca="1" si="20"/>
        <v/>
      </c>
      <c r="AA89" t="str">
        <f t="shared" ca="1" si="21"/>
        <v/>
      </c>
      <c r="AB89" t="str">
        <f t="shared" ca="1" si="22"/>
        <v/>
      </c>
    </row>
    <row r="90" spans="20:28">
      <c r="T90" t="str">
        <f t="shared" ca="1" si="16"/>
        <v/>
      </c>
      <c r="U90" t="str">
        <f t="shared" ca="1" si="17"/>
        <v/>
      </c>
      <c r="V90" t="str">
        <f t="shared" ca="1" si="18"/>
        <v/>
      </c>
      <c r="X90">
        <f ca="1">IF(T90="",1,IF(ROW()=2,0,IFERROR(MATCH(T90,$T$2:INDIRECT("T"&amp;ROW()-1),0),0)))</f>
        <v>1</v>
      </c>
      <c r="Y90" t="str">
        <f t="shared" ca="1" si="19"/>
        <v/>
      </c>
      <c r="Z90" t="str">
        <f t="shared" ca="1" si="20"/>
        <v/>
      </c>
      <c r="AA90" t="str">
        <f t="shared" ca="1" si="21"/>
        <v/>
      </c>
      <c r="AB90" t="str">
        <f t="shared" ca="1" si="22"/>
        <v/>
      </c>
    </row>
    <row r="91" spans="20:28">
      <c r="T91" t="str">
        <f t="shared" ca="1" si="16"/>
        <v/>
      </c>
      <c r="U91" t="str">
        <f t="shared" ca="1" si="17"/>
        <v/>
      </c>
      <c r="V91" t="str">
        <f t="shared" ca="1" si="18"/>
        <v/>
      </c>
      <c r="X91">
        <f ca="1">IF(T91="",1,IF(ROW()=2,0,IFERROR(MATCH(T91,$T$2:INDIRECT("T"&amp;ROW()-1),0),0)))</f>
        <v>1</v>
      </c>
      <c r="Y91" t="str">
        <f t="shared" ca="1" si="19"/>
        <v/>
      </c>
      <c r="Z91" t="str">
        <f t="shared" ca="1" si="20"/>
        <v/>
      </c>
      <c r="AA91" t="str">
        <f t="shared" ca="1" si="21"/>
        <v/>
      </c>
      <c r="AB91" t="str">
        <f t="shared" ca="1" si="22"/>
        <v/>
      </c>
    </row>
    <row r="92" spans="20:28">
      <c r="T92" t="str">
        <f t="shared" ca="1" si="16"/>
        <v/>
      </c>
      <c r="U92" t="str">
        <f t="shared" ca="1" si="17"/>
        <v/>
      </c>
      <c r="V92" t="str">
        <f t="shared" ca="1" si="18"/>
        <v/>
      </c>
      <c r="X92">
        <f ca="1">IF(T92="",1,IF(ROW()=2,0,IFERROR(MATCH(T92,$T$2:INDIRECT("T"&amp;ROW()-1),0),0)))</f>
        <v>1</v>
      </c>
      <c r="Y92" t="str">
        <f t="shared" ca="1" si="19"/>
        <v/>
      </c>
      <c r="Z92" t="str">
        <f t="shared" ca="1" si="20"/>
        <v/>
      </c>
      <c r="AA92" t="str">
        <f t="shared" ca="1" si="21"/>
        <v/>
      </c>
      <c r="AB92" t="str">
        <f t="shared" ca="1" si="22"/>
        <v/>
      </c>
    </row>
    <row r="93" spans="20:28">
      <c r="T93" t="str">
        <f t="shared" ca="1" si="16"/>
        <v/>
      </c>
      <c r="U93" t="str">
        <f t="shared" ca="1" si="17"/>
        <v/>
      </c>
      <c r="V93" t="str">
        <f t="shared" ca="1" si="18"/>
        <v/>
      </c>
      <c r="X93">
        <f ca="1">IF(T93="",1,IF(ROW()=2,0,IFERROR(MATCH(T93,$T$2:INDIRECT("T"&amp;ROW()-1),0),0)))</f>
        <v>1</v>
      </c>
      <c r="Y93" t="str">
        <f t="shared" ca="1" si="19"/>
        <v/>
      </c>
      <c r="Z93" t="str">
        <f t="shared" ca="1" si="20"/>
        <v/>
      </c>
      <c r="AA93" t="str">
        <f t="shared" ca="1" si="21"/>
        <v/>
      </c>
      <c r="AB93" t="str">
        <f t="shared" ca="1" si="22"/>
        <v/>
      </c>
    </row>
    <row r="94" spans="20:28">
      <c r="T94" t="str">
        <f t="shared" ca="1" si="16"/>
        <v/>
      </c>
      <c r="U94" t="str">
        <f t="shared" ca="1" si="17"/>
        <v/>
      </c>
      <c r="V94" t="str">
        <f t="shared" ca="1" si="18"/>
        <v/>
      </c>
      <c r="X94">
        <f ca="1">IF(T94="",1,IF(ROW()=2,0,IFERROR(MATCH(T94,$T$2:INDIRECT("T"&amp;ROW()-1),0),0)))</f>
        <v>1</v>
      </c>
      <c r="Y94" t="str">
        <f t="shared" ca="1" si="19"/>
        <v/>
      </c>
      <c r="Z94" t="str">
        <f t="shared" ca="1" si="20"/>
        <v/>
      </c>
      <c r="AA94" t="str">
        <f t="shared" ca="1" si="21"/>
        <v/>
      </c>
      <c r="AB94" t="str">
        <f t="shared" ca="1" si="22"/>
        <v/>
      </c>
    </row>
    <row r="95" spans="20:28">
      <c r="T95" t="str">
        <f t="shared" ca="1" si="16"/>
        <v/>
      </c>
      <c r="U95" t="str">
        <f t="shared" ca="1" si="17"/>
        <v/>
      </c>
      <c r="V95" t="str">
        <f t="shared" ca="1" si="18"/>
        <v/>
      </c>
      <c r="X95">
        <f ca="1">IF(T95="",1,IF(ROW()=2,0,IFERROR(MATCH(T95,$T$2:INDIRECT("T"&amp;ROW()-1),0),0)))</f>
        <v>1</v>
      </c>
      <c r="Y95" t="str">
        <f t="shared" ca="1" si="19"/>
        <v/>
      </c>
      <c r="Z95" t="str">
        <f t="shared" ca="1" si="20"/>
        <v/>
      </c>
      <c r="AA95" t="str">
        <f t="shared" ca="1" si="21"/>
        <v/>
      </c>
      <c r="AB95" t="str">
        <f t="shared" ca="1" si="22"/>
        <v/>
      </c>
    </row>
    <row r="96" spans="20:28">
      <c r="T96" t="str">
        <f t="shared" ca="1" si="16"/>
        <v/>
      </c>
      <c r="U96" t="str">
        <f t="shared" ca="1" si="17"/>
        <v/>
      </c>
      <c r="V96" t="str">
        <f t="shared" ca="1" si="18"/>
        <v/>
      </c>
      <c r="X96">
        <f ca="1">IF(T96="",1,IF(ROW()=2,0,IFERROR(MATCH(T96,$T$2:INDIRECT("T"&amp;ROW()-1),0),0)))</f>
        <v>1</v>
      </c>
      <c r="Y96" t="str">
        <f t="shared" ca="1" si="19"/>
        <v/>
      </c>
      <c r="Z96" t="str">
        <f t="shared" ca="1" si="20"/>
        <v/>
      </c>
      <c r="AA96" t="str">
        <f t="shared" ca="1" si="21"/>
        <v/>
      </c>
      <c r="AB96" t="str">
        <f t="shared" ca="1" si="22"/>
        <v/>
      </c>
    </row>
    <row r="97" spans="20:28">
      <c r="T97" t="str">
        <f t="shared" ca="1" si="16"/>
        <v/>
      </c>
      <c r="U97" t="str">
        <f t="shared" ca="1" si="17"/>
        <v/>
      </c>
      <c r="V97" t="str">
        <f t="shared" ca="1" si="18"/>
        <v/>
      </c>
      <c r="X97">
        <f ca="1">IF(T97="",1,IF(ROW()=2,0,IFERROR(MATCH(T97,$T$2:INDIRECT("T"&amp;ROW()-1),0),0)))</f>
        <v>1</v>
      </c>
      <c r="Y97" t="str">
        <f t="shared" ca="1" si="19"/>
        <v/>
      </c>
      <c r="Z97" t="str">
        <f t="shared" ca="1" si="20"/>
        <v/>
      </c>
      <c r="AA97" t="str">
        <f t="shared" ca="1" si="21"/>
        <v/>
      </c>
      <c r="AB97" t="str">
        <f t="shared" ca="1" si="22"/>
        <v/>
      </c>
    </row>
    <row r="98" spans="20:28">
      <c r="T98" t="str">
        <f t="shared" ca="1" si="16"/>
        <v/>
      </c>
      <c r="U98" t="str">
        <f t="shared" ca="1" si="17"/>
        <v/>
      </c>
      <c r="V98" t="str">
        <f t="shared" ca="1" si="18"/>
        <v/>
      </c>
      <c r="X98">
        <f ca="1">IF(T98="",1,IF(ROW()=2,0,IFERROR(MATCH(T98,$T$2:INDIRECT("T"&amp;ROW()-1),0),0)))</f>
        <v>1</v>
      </c>
      <c r="Y98" t="str">
        <f t="shared" ca="1" si="19"/>
        <v/>
      </c>
      <c r="Z98" t="str">
        <f t="shared" ca="1" si="20"/>
        <v/>
      </c>
      <c r="AA98" t="str">
        <f t="shared" ca="1" si="21"/>
        <v/>
      </c>
      <c r="AB98" t="str">
        <f t="shared" ca="1" si="22"/>
        <v/>
      </c>
    </row>
    <row r="99" spans="20:28">
      <c r="T99" t="str">
        <f t="shared" ca="1" si="16"/>
        <v/>
      </c>
      <c r="U99" t="str">
        <f t="shared" ca="1" si="17"/>
        <v/>
      </c>
      <c r="V99" t="str">
        <f t="shared" ca="1" si="18"/>
        <v/>
      </c>
      <c r="X99">
        <f ca="1">IF(T99="",1,IF(ROW()=2,0,IFERROR(MATCH(T99,$T$2:INDIRECT("T"&amp;ROW()-1),0),0)))</f>
        <v>1</v>
      </c>
      <c r="Y99" t="str">
        <f t="shared" ca="1" si="19"/>
        <v/>
      </c>
      <c r="Z99" t="str">
        <f t="shared" ca="1" si="20"/>
        <v/>
      </c>
      <c r="AA99" t="str">
        <f t="shared" ca="1" si="21"/>
        <v/>
      </c>
      <c r="AB99" t="str">
        <f t="shared" ca="1" si="22"/>
        <v/>
      </c>
    </row>
    <row r="100" spans="20:28">
      <c r="T100" t="str">
        <f t="shared" ca="1" si="16"/>
        <v/>
      </c>
      <c r="U100" t="str">
        <f t="shared" ca="1" si="17"/>
        <v/>
      </c>
      <c r="V100" t="str">
        <f t="shared" ca="1" si="18"/>
        <v/>
      </c>
      <c r="X100">
        <f ca="1">IF(T100="",1,IF(ROW()=2,0,IFERROR(MATCH(T100,$T$2:INDIRECT("T"&amp;ROW()-1),0),0)))</f>
        <v>1</v>
      </c>
      <c r="Y100" t="str">
        <f t="shared" ca="1" si="19"/>
        <v/>
      </c>
      <c r="Z100" t="str">
        <f t="shared" ca="1" si="20"/>
        <v/>
      </c>
      <c r="AA100" t="str">
        <f t="shared" ca="1" si="21"/>
        <v/>
      </c>
      <c r="AB100" t="str">
        <f t="shared" ca="1" si="22"/>
        <v/>
      </c>
    </row>
    <row r="101" spans="20:28">
      <c r="T101" t="str">
        <f t="shared" ca="1" si="16"/>
        <v/>
      </c>
      <c r="U101" t="str">
        <f t="shared" ca="1" si="17"/>
        <v/>
      </c>
      <c r="V101" t="str">
        <f t="shared" ca="1" si="18"/>
        <v/>
      </c>
      <c r="X101">
        <f ca="1">IF(T101="",1,IF(ROW()=2,0,IFERROR(MATCH(T101,$T$2:INDIRECT("T"&amp;ROW()-1),0),0)))</f>
        <v>1</v>
      </c>
      <c r="Y101" t="str">
        <f t="shared" ca="1" si="19"/>
        <v/>
      </c>
      <c r="Z101" t="str">
        <f t="shared" ca="1" si="20"/>
        <v/>
      </c>
      <c r="AA101" t="str">
        <f t="shared" ca="1" si="21"/>
        <v/>
      </c>
      <c r="AB101" t="str">
        <f t="shared" ca="1" si="22"/>
        <v/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R235"/>
  <sheetViews>
    <sheetView tabSelected="1" zoomScale="90" zoomScaleNormal="90" workbookViewId="0">
      <selection activeCell="L15" sqref="L15"/>
    </sheetView>
  </sheetViews>
  <sheetFormatPr defaultRowHeight="14.4"/>
  <cols>
    <col min="1" max="1" width="18.44140625" bestFit="1" customWidth="1"/>
    <col min="2" max="2" width="9.6640625" style="1" bestFit="1" customWidth="1"/>
    <col min="3" max="3" width="11.88671875" style="1" customWidth="1"/>
    <col min="4" max="4" width="10.33203125" style="1" customWidth="1"/>
    <col min="5" max="5" width="12.109375" style="1" customWidth="1"/>
    <col min="7" max="7" width="9.88671875" style="1" customWidth="1"/>
    <col min="8" max="8" width="13.6640625" style="1" customWidth="1"/>
    <col min="9" max="9" width="21" style="1" customWidth="1"/>
    <col min="10" max="10" width="12.33203125" style="1" customWidth="1"/>
    <col min="14" max="15" width="18.44140625" bestFit="1" customWidth="1"/>
    <col min="17" max="19" width="18.44140625" bestFit="1" customWidth="1"/>
    <col min="20" max="22" width="18.44140625" customWidth="1"/>
    <col min="24" max="24" width="18.44140625" bestFit="1" customWidth="1"/>
    <col min="25" max="25" width="7.6640625" bestFit="1" customWidth="1"/>
    <col min="29" max="29" width="22" bestFit="1" customWidth="1"/>
    <col min="30" max="30" width="14.5546875" style="9" bestFit="1" customWidth="1"/>
    <col min="31" max="31" width="11" bestFit="1" customWidth="1"/>
    <col min="32" max="32" width="12.44140625" style="12" bestFit="1" customWidth="1"/>
    <col min="33" max="33" width="10.44140625" bestFit="1" customWidth="1"/>
    <col min="34" max="34" width="22" bestFit="1" customWidth="1"/>
    <col min="35" max="35" width="18.88671875" bestFit="1" customWidth="1"/>
    <col min="36" max="36" width="22" bestFit="1" customWidth="1"/>
    <col min="40" max="40" width="18.44140625" bestFit="1" customWidth="1"/>
  </cols>
  <sheetData>
    <row r="1" spans="1:44" ht="49.2" customHeight="1">
      <c r="A1" s="2" t="str">
        <f>youtube!F1</f>
        <v>Country</v>
      </c>
      <c r="B1" s="2" t="str">
        <f>youtube!G1</f>
        <v>Continent</v>
      </c>
      <c r="C1" s="3" t="str">
        <f>youtube!C1</f>
        <v>Subscribers (millions)</v>
      </c>
      <c r="D1" s="3" t="s">
        <v>100</v>
      </c>
      <c r="E1" s="3" t="s">
        <v>101</v>
      </c>
      <c r="G1" s="2" t="str">
        <f>B1</f>
        <v>Continent</v>
      </c>
      <c r="H1" s="3" t="str">
        <f>C1</f>
        <v>Subscribers (millions)</v>
      </c>
      <c r="I1" s="3" t="s">
        <v>322</v>
      </c>
      <c r="J1" s="3" t="s">
        <v>101</v>
      </c>
      <c r="AK1">
        <f ca="1">SUM(AK2:AK235)</f>
        <v>17</v>
      </c>
    </row>
    <row r="2" spans="1:44">
      <c r="A2" t="str">
        <f ca="1">R2</f>
        <v>Argentina</v>
      </c>
      <c r="B2" s="1" t="str">
        <f ca="1">S2</f>
        <v>America</v>
      </c>
      <c r="C2" s="16">
        <f ca="1">IF(SUMIF($X$2:$X$101,A2,$Z$2:$Z$101)=0,"",SUMIF($X$2:$X$101,A2,$Z$2:$Z$101))</f>
        <v>67</v>
      </c>
      <c r="D2" s="16">
        <f ca="1">IF(A2="","",INDEX($AF$2:$AF$235,MATCH(A2,$AC$2:$AC$235,0)))</f>
        <v>45.7</v>
      </c>
      <c r="E2" s="15">
        <f ca="1">IF(A2="","",C2/D2)</f>
        <v>1.4660831509846826</v>
      </c>
      <c r="G2" s="1" t="str">
        <f ca="1">IFERROR(INDIRECT("S"&amp;SMALL($V$2:$V$101,ROW()-1)),"")</f>
        <v>America</v>
      </c>
      <c r="H2" s="1">
        <f ca="1">IF(G2&lt;&gt;"",SUMIF($B$2:$B$18,G2,$C$2:$C$18),"")</f>
        <v>1679.1999999999998</v>
      </c>
      <c r="I2" s="1">
        <f ca="1">IF(G2&lt;&gt;"",SUMIF($B$2:$B$18,G2,$D$2:$D$18),"")</f>
        <v>773.69999999999993</v>
      </c>
      <c r="J2" s="15">
        <f ca="1">IF(G2="","",H2/I2)</f>
        <v>2.1703502649605788</v>
      </c>
      <c r="N2" t="str">
        <f ca="1">youtube!AA2</f>
        <v>USA</v>
      </c>
      <c r="O2" t="str">
        <f ca="1">youtube!AB2</f>
        <v>America</v>
      </c>
      <c r="R2" t="str">
        <f ca="1">AN2</f>
        <v>Argentina</v>
      </c>
      <c r="S2" t="str">
        <f ca="1">AO2</f>
        <v>America</v>
      </c>
      <c r="U2">
        <f ca="1">IF(S2="","",IF(ROW()=2,0,IFERROR(MATCH(S2,$S$2:INDIRECT("S"&amp;ROW()-1),0),0)))</f>
        <v>0</v>
      </c>
      <c r="V2">
        <f ca="1">IF(U2=0,ROW(),"")</f>
        <v>2</v>
      </c>
      <c r="X2" t="str">
        <f ca="1">youtube!T2</f>
        <v>USA</v>
      </c>
      <c r="Y2" t="str">
        <f ca="1">youtube!U2</f>
        <v>America</v>
      </c>
      <c r="Z2">
        <f ca="1">youtube!V2</f>
        <v>335</v>
      </c>
      <c r="AC2" t="s">
        <v>14</v>
      </c>
      <c r="AD2" s="13">
        <v>1450935791</v>
      </c>
      <c r="AE2" s="13">
        <v>1450935791</v>
      </c>
      <c r="AF2" s="14">
        <f>IF(LEN(AE2)&gt;6,ROUND(AD2/1000000,1),ROUND(AD2/1000000,7-LEN(AE2)))</f>
        <v>1450.9</v>
      </c>
      <c r="AG2" s="12"/>
      <c r="AH2" t="str">
        <f>AC2</f>
        <v>India</v>
      </c>
      <c r="AI2" t="s">
        <v>325</v>
      </c>
      <c r="AJ2" t="s">
        <v>127</v>
      </c>
      <c r="AK2">
        <f ca="1">COUNTIFS($N$2:$N$101,"="&amp;AJ2)</f>
        <v>0</v>
      </c>
      <c r="AL2" t="str">
        <f ca="1">IF(AK2=0,"",ROW())</f>
        <v/>
      </c>
      <c r="AM2" s="8">
        <f ca="1">IF(ROW()-1&lt;=$AK$1,SMALL($AL$2:$AL$235,ROW()-1),"")</f>
        <v>61</v>
      </c>
      <c r="AN2" t="str">
        <f ca="1">IF(AM2="","",INDIRECT("AJ"&amp;AM2))</f>
        <v>Argentina</v>
      </c>
      <c r="AO2" t="str">
        <f ca="1">IF(AM2="","",INDIRECT("AI"&amp;AM2))</f>
        <v>America</v>
      </c>
      <c r="AQ2" s="6"/>
    </row>
    <row r="3" spans="1:44">
      <c r="A3" t="str">
        <f t="shared" ref="A3:A66" ca="1" si="0">R3</f>
        <v>Brazil</v>
      </c>
      <c r="B3" s="1" t="str">
        <f t="shared" ref="B3:B66" ca="1" si="1">S3</f>
        <v>America</v>
      </c>
      <c r="C3" s="16">
        <f t="shared" ref="C3:C66" ca="1" si="2">IF(SUMIF($X$2:$X$101,A3,$Z$2:$Z$101)=0,"",SUMIF($X$2:$X$101,A3,$Z$2:$Z$101))</f>
        <v>67.5</v>
      </c>
      <c r="D3" s="16">
        <f t="shared" ref="D3:D66" ca="1" si="3">IF(A3="","",INDEX($AF$2:$AF$235,MATCH(A3,$AC$2:$AC$235,0)))</f>
        <v>212</v>
      </c>
      <c r="E3" s="15">
        <f t="shared" ref="E3:E66" ca="1" si="4">IF(A3="","",C3/D3)</f>
        <v>0.31839622641509435</v>
      </c>
      <c r="G3" s="1" t="str">
        <f t="shared" ref="G3:G7" ca="1" si="5">IFERROR(INDIRECT("S"&amp;SMALL($V$2:$V$101,ROW()-1)),"")</f>
        <v>Asia</v>
      </c>
      <c r="H3" s="1">
        <f t="shared" ref="H3:H7" ca="1" si="6">IF(G3&lt;&gt;"",SUMIF($B$2:$B$18,G3,$C$2:$C$18),"")</f>
        <v>2276.6</v>
      </c>
      <c r="I3" s="1">
        <f t="shared" ref="I3:I7" ca="1" si="7">IF(G3&lt;&gt;"",SUMIF($B$2:$B$18,G3,$D$2:$D$18),"")</f>
        <v>1888.7</v>
      </c>
      <c r="J3" s="15">
        <f t="shared" ref="J3:J7" ca="1" si="8">IF(G3="","",H3/I3)</f>
        <v>1.2053793614655584</v>
      </c>
      <c r="N3" t="str">
        <f ca="1">youtube!AA3</f>
        <v>India</v>
      </c>
      <c r="O3" t="str">
        <f ca="1">youtube!AB3</f>
        <v>Asia</v>
      </c>
      <c r="R3" t="str">
        <f t="shared" ref="R3:R66" ca="1" si="9">AN3</f>
        <v>Brazil</v>
      </c>
      <c r="S3" t="str">
        <f t="shared" ref="S3:S66" ca="1" si="10">AO3</f>
        <v>America</v>
      </c>
      <c r="U3">
        <f ca="1">IF(S3="","",IF(ROW()=2,0,IFERROR(MATCH(S3,$S$2:INDIRECT("S"&amp;ROW()-1),0),0)))</f>
        <v>1</v>
      </c>
      <c r="V3" t="str">
        <f t="shared" ref="V3:V66" ca="1" si="11">IF(U3=0,ROW(),"")</f>
        <v/>
      </c>
      <c r="X3" t="str">
        <f ca="1">youtube!T3</f>
        <v>India</v>
      </c>
      <c r="Y3" t="str">
        <f ca="1">youtube!U3</f>
        <v>Asia</v>
      </c>
      <c r="Z3">
        <f ca="1">youtube!V3</f>
        <v>280</v>
      </c>
      <c r="AC3" t="s">
        <v>102</v>
      </c>
      <c r="AD3" s="8">
        <v>1419321278</v>
      </c>
      <c r="AE3" s="8">
        <v>1419321278</v>
      </c>
      <c r="AF3" s="14">
        <f t="shared" ref="AF3:AF66" si="12">IF(LEN(AE3)&gt;6,ROUND(AD3/1000000,1),ROUND(AD3/1000000,7-LEN(AE3)))</f>
        <v>1419.3</v>
      </c>
      <c r="AG3" s="12"/>
      <c r="AH3" t="str">
        <f>AC3</f>
        <v>China</v>
      </c>
      <c r="AI3" t="s">
        <v>325</v>
      </c>
      <c r="AJ3" t="s">
        <v>133</v>
      </c>
      <c r="AK3">
        <f t="shared" ref="AK3:AK66" ca="1" si="13">COUNTIFS($N$2:$N$101,"="&amp;AJ3)</f>
        <v>0</v>
      </c>
      <c r="AL3" t="str">
        <f t="shared" ref="AL3:AL66" ca="1" si="14">IF(AK3=0,"",ROW())</f>
        <v/>
      </c>
      <c r="AM3" s="8">
        <f t="shared" ref="AM3:AM66" ca="1" si="15">IF(ROW()-1&lt;=$AK$1,SMALL($AL$2:$AL$235,ROW()-1),"")</f>
        <v>68</v>
      </c>
      <c r="AN3" t="str">
        <f t="shared" ref="AN3:AN66" ca="1" si="16">IF(AM3="","",INDIRECT("AJ"&amp;AM3))</f>
        <v>Brazil</v>
      </c>
      <c r="AO3" t="str">
        <f t="shared" ref="AO3:AO66" ca="1" si="17">IF(AM3="","",INDIRECT("AI"&amp;AM3))</f>
        <v>America</v>
      </c>
      <c r="AR3" s="6"/>
    </row>
    <row r="4" spans="1:44">
      <c r="A4" t="str">
        <f t="shared" ca="1" si="0"/>
        <v>Canada</v>
      </c>
      <c r="B4" s="1" t="str">
        <f t="shared" ca="1" si="1"/>
        <v>America</v>
      </c>
      <c r="C4" s="16">
        <f t="shared" ca="1" si="2"/>
        <v>74.400000000000006</v>
      </c>
      <c r="D4" s="16">
        <f t="shared" ca="1" si="3"/>
        <v>39.700000000000003</v>
      </c>
      <c r="E4" s="15">
        <f t="shared" ca="1" si="4"/>
        <v>1.8740554156171285</v>
      </c>
      <c r="G4" s="1" t="str">
        <f ca="1">IFERROR(INDIRECT("S"&amp;SMALL($V$2:$V$101,ROW()-1)),"")</f>
        <v>Europe</v>
      </c>
      <c r="H4" s="1">
        <f t="shared" ca="1" si="6"/>
        <v>592.29999999999995</v>
      </c>
      <c r="I4" s="1">
        <f t="shared" ca="1" si="7"/>
        <v>233.20000000000002</v>
      </c>
      <c r="J4" s="15">
        <f t="shared" ca="1" si="8"/>
        <v>2.5398799313893652</v>
      </c>
      <c r="N4" t="str">
        <f ca="1">youtube!AA4</f>
        <v>Russia</v>
      </c>
      <c r="O4" t="str">
        <f ca="1">youtube!AB4</f>
        <v>Europe</v>
      </c>
      <c r="R4" t="str">
        <f t="shared" ca="1" si="9"/>
        <v>Canada</v>
      </c>
      <c r="S4" t="str">
        <f t="shared" ca="1" si="10"/>
        <v>America</v>
      </c>
      <c r="U4">
        <f ca="1">IF(S4="","",IF(ROW()=2,0,IFERROR(MATCH(S4,$S$2:INDIRECT("S"&amp;ROW()-1),0),0)))</f>
        <v>1</v>
      </c>
      <c r="V4" t="str">
        <f t="shared" ca="1" si="11"/>
        <v/>
      </c>
      <c r="X4" t="str">
        <f ca="1">youtube!T4</f>
        <v>USA</v>
      </c>
      <c r="Y4" t="str">
        <f ca="1">youtube!U4</f>
        <v>America</v>
      </c>
      <c r="Z4">
        <f ca="1">youtube!V4</f>
        <v>186</v>
      </c>
      <c r="AC4" t="s">
        <v>323</v>
      </c>
      <c r="AD4" s="8">
        <v>345426571</v>
      </c>
      <c r="AE4" s="8">
        <v>345426571</v>
      </c>
      <c r="AF4" s="14">
        <f t="shared" si="12"/>
        <v>345.4</v>
      </c>
      <c r="AG4" s="12"/>
      <c r="AH4" t="str">
        <f>AC4</f>
        <v>USA</v>
      </c>
      <c r="AI4" t="s">
        <v>325</v>
      </c>
      <c r="AJ4" t="s">
        <v>167</v>
      </c>
      <c r="AK4">
        <f t="shared" ca="1" si="13"/>
        <v>0</v>
      </c>
      <c r="AL4" t="str">
        <f t="shared" ca="1" si="14"/>
        <v/>
      </c>
      <c r="AM4" s="8">
        <f t="shared" ca="1" si="15"/>
        <v>69</v>
      </c>
      <c r="AN4" t="str">
        <f t="shared" ca="1" si="16"/>
        <v>Canada</v>
      </c>
      <c r="AO4" t="str">
        <f t="shared" ca="1" si="17"/>
        <v>America</v>
      </c>
      <c r="AP4" s="7"/>
      <c r="AR4" s="6"/>
    </row>
    <row r="5" spans="1:44">
      <c r="A5" t="str">
        <f t="shared" ca="1" si="0"/>
        <v>Mexico</v>
      </c>
      <c r="B5" s="1" t="str">
        <f t="shared" ca="1" si="1"/>
        <v>America</v>
      </c>
      <c r="C5" s="16">
        <f t="shared" ca="1" si="2"/>
        <v>59.4</v>
      </c>
      <c r="D5" s="16">
        <f t="shared" ca="1" si="3"/>
        <v>130.9</v>
      </c>
      <c r="E5" s="15">
        <f t="shared" ca="1" si="4"/>
        <v>0.45378151260504196</v>
      </c>
      <c r="G5" s="1" t="str">
        <f t="shared" ca="1" si="5"/>
        <v/>
      </c>
      <c r="H5" s="1" t="str">
        <f t="shared" ca="1" si="6"/>
        <v/>
      </c>
      <c r="I5" s="1" t="str">
        <f t="shared" ca="1" si="7"/>
        <v/>
      </c>
      <c r="J5" s="15" t="str">
        <f t="shared" ca="1" si="8"/>
        <v/>
      </c>
      <c r="N5" t="str">
        <f ca="1">youtube!AA5</f>
        <v>Sweden</v>
      </c>
      <c r="O5" t="str">
        <f ca="1">youtube!AB5</f>
        <v>Europe</v>
      </c>
      <c r="R5" t="str">
        <f t="shared" ca="1" si="9"/>
        <v>Mexico</v>
      </c>
      <c r="S5" t="str">
        <f t="shared" ca="1" si="10"/>
        <v>America</v>
      </c>
      <c r="U5">
        <f ca="1">IF(S5="","",IF(ROW()=2,0,IFERROR(MATCH(S5,$S$2:INDIRECT("S"&amp;ROW()-1),0),0)))</f>
        <v>1</v>
      </c>
      <c r="V5" t="str">
        <f t="shared" ca="1" si="11"/>
        <v/>
      </c>
      <c r="X5" t="str">
        <f ca="1">youtube!T5</f>
        <v>India</v>
      </c>
      <c r="Y5" t="str">
        <f ca="1">youtube!U5</f>
        <v>Asia</v>
      </c>
      <c r="Z5">
        <f ca="1">youtube!V5</f>
        <v>180</v>
      </c>
      <c r="AC5" t="s">
        <v>103</v>
      </c>
      <c r="AD5" s="8">
        <v>283487931</v>
      </c>
      <c r="AE5" s="8">
        <v>283487931</v>
      </c>
      <c r="AF5" s="14">
        <f t="shared" si="12"/>
        <v>283.5</v>
      </c>
      <c r="AG5" s="12"/>
      <c r="AH5" t="str">
        <f>AC5</f>
        <v>Indonesia</v>
      </c>
      <c r="AI5" t="s">
        <v>325</v>
      </c>
      <c r="AJ5" t="s">
        <v>234</v>
      </c>
      <c r="AK5">
        <f t="shared" ca="1" si="13"/>
        <v>0</v>
      </c>
      <c r="AL5" t="str">
        <f t="shared" ca="1" si="14"/>
        <v/>
      </c>
      <c r="AM5" s="8">
        <f t="shared" ca="1" si="15"/>
        <v>91</v>
      </c>
      <c r="AN5" t="str">
        <f t="shared" ca="1" si="16"/>
        <v>Mexico</v>
      </c>
      <c r="AO5" t="str">
        <f t="shared" ca="1" si="17"/>
        <v>America</v>
      </c>
      <c r="AP5" s="7"/>
      <c r="AR5" s="6"/>
    </row>
    <row r="6" spans="1:44">
      <c r="A6" t="str">
        <f t="shared" ca="1" si="0"/>
        <v>USA</v>
      </c>
      <c r="B6" s="1" t="str">
        <f t="shared" ca="1" si="1"/>
        <v>America</v>
      </c>
      <c r="C6" s="16">
        <f t="shared" ca="1" si="2"/>
        <v>1410.8999999999999</v>
      </c>
      <c r="D6" s="16">
        <f t="shared" ca="1" si="3"/>
        <v>345.4</v>
      </c>
      <c r="E6" s="15">
        <f t="shared" ca="1" si="4"/>
        <v>4.0848291835552981</v>
      </c>
      <c r="G6" s="1" t="str">
        <f t="shared" ca="1" si="5"/>
        <v/>
      </c>
      <c r="H6" s="1" t="str">
        <f t="shared" ca="1" si="6"/>
        <v/>
      </c>
      <c r="I6" s="1" t="str">
        <f t="shared" ca="1" si="7"/>
        <v/>
      </c>
      <c r="J6" s="15" t="str">
        <f t="shared" ca="1" si="8"/>
        <v/>
      </c>
      <c r="N6" t="str">
        <f ca="1">youtube!AA6</f>
        <v>South Korea</v>
      </c>
      <c r="O6" t="str">
        <f ca="1">youtube!AB6</f>
        <v>Asia</v>
      </c>
      <c r="R6" t="str">
        <f t="shared" ca="1" si="9"/>
        <v>USA</v>
      </c>
      <c r="S6" t="str">
        <f t="shared" ca="1" si="10"/>
        <v>America</v>
      </c>
      <c r="U6">
        <f ca="1">IF(S6="","",IF(ROW()=2,0,IFERROR(MATCH(S6,$S$2:INDIRECT("S"&amp;ROW()-1),0),0)))</f>
        <v>1</v>
      </c>
      <c r="V6" t="str">
        <f t="shared" ca="1" si="11"/>
        <v/>
      </c>
      <c r="X6" t="str">
        <f ca="1">youtube!T6</f>
        <v>Russia</v>
      </c>
      <c r="Y6" t="str">
        <f ca="1">youtube!U6</f>
        <v>Europe</v>
      </c>
      <c r="Z6">
        <f ca="1">youtube!V6</f>
        <v>129</v>
      </c>
      <c r="AC6" t="s">
        <v>72</v>
      </c>
      <c r="AD6" s="8">
        <v>251269164</v>
      </c>
      <c r="AE6" s="8">
        <v>251269164</v>
      </c>
      <c r="AF6" s="14">
        <f t="shared" si="12"/>
        <v>251.3</v>
      </c>
      <c r="AG6" s="12"/>
      <c r="AH6" t="str">
        <f>AC6</f>
        <v>Pakistan</v>
      </c>
      <c r="AI6" t="s">
        <v>325</v>
      </c>
      <c r="AJ6" t="s">
        <v>151</v>
      </c>
      <c r="AK6">
        <f t="shared" ca="1" si="13"/>
        <v>0</v>
      </c>
      <c r="AL6" t="str">
        <f t="shared" ca="1" si="14"/>
        <v/>
      </c>
      <c r="AM6" s="8">
        <f t="shared" ca="1" si="15"/>
        <v>108</v>
      </c>
      <c r="AN6" t="str">
        <f t="shared" ca="1" si="16"/>
        <v>USA</v>
      </c>
      <c r="AO6" t="str">
        <f t="shared" ca="1" si="17"/>
        <v>America</v>
      </c>
      <c r="AP6" s="7"/>
      <c r="AR6" s="6"/>
    </row>
    <row r="7" spans="1:44">
      <c r="A7" t="str">
        <f t="shared" ca="1" si="0"/>
        <v>India</v>
      </c>
      <c r="B7" s="1" t="str">
        <f t="shared" ca="1" si="1"/>
        <v>Asia</v>
      </c>
      <c r="C7" s="16">
        <f t="shared" ca="1" si="2"/>
        <v>1628.2999999999997</v>
      </c>
      <c r="D7" s="16">
        <f t="shared" ca="1" si="3"/>
        <v>1450.9</v>
      </c>
      <c r="E7" s="15">
        <f t="shared" ca="1" si="4"/>
        <v>1.1222689365221583</v>
      </c>
      <c r="G7" s="1" t="str">
        <f t="shared" ca="1" si="5"/>
        <v/>
      </c>
      <c r="H7" s="1" t="str">
        <f t="shared" ca="1" si="6"/>
        <v/>
      </c>
      <c r="I7" s="1" t="str">
        <f t="shared" ca="1" si="7"/>
        <v/>
      </c>
      <c r="J7" s="15" t="str">
        <f t="shared" ca="1" si="8"/>
        <v/>
      </c>
      <c r="N7" t="str">
        <f ca="1">youtube!AA7</f>
        <v>Cyprus</v>
      </c>
      <c r="O7" t="str">
        <f ca="1">youtube!AB7</f>
        <v>Europe</v>
      </c>
      <c r="R7" t="str">
        <f t="shared" ca="1" si="9"/>
        <v>India</v>
      </c>
      <c r="S7" t="str">
        <f t="shared" ca="1" si="10"/>
        <v>Asia</v>
      </c>
      <c r="U7">
        <f ca="1">IF(S7="","",IF(ROW()=2,0,IFERROR(MATCH(S7,$S$2:INDIRECT("S"&amp;ROW()-1),0),0)))</f>
        <v>0</v>
      </c>
      <c r="V7">
        <f t="shared" ca="1" si="11"/>
        <v>7</v>
      </c>
      <c r="X7" t="str">
        <f ca="1">youtube!T7</f>
        <v>USA</v>
      </c>
      <c r="Y7" t="str">
        <f ca="1">youtube!U7</f>
        <v>America</v>
      </c>
      <c r="Z7">
        <f ca="1">youtube!V7</f>
        <v>64</v>
      </c>
      <c r="AC7" t="s">
        <v>104</v>
      </c>
      <c r="AD7" s="8">
        <v>232679478</v>
      </c>
      <c r="AE7" s="8">
        <v>232679478</v>
      </c>
      <c r="AF7" s="14">
        <f t="shared" si="12"/>
        <v>232.7</v>
      </c>
      <c r="AG7" s="12"/>
      <c r="AH7" t="str">
        <f>AC7</f>
        <v>Nigeria</v>
      </c>
      <c r="AI7" t="s">
        <v>325</v>
      </c>
      <c r="AJ7" t="s">
        <v>169</v>
      </c>
      <c r="AK7">
        <f t="shared" ca="1" si="13"/>
        <v>0</v>
      </c>
      <c r="AL7" t="str">
        <f t="shared" ca="1" si="14"/>
        <v/>
      </c>
      <c r="AM7" s="8">
        <f t="shared" ca="1" si="15"/>
        <v>122</v>
      </c>
      <c r="AN7" t="str">
        <f t="shared" ca="1" si="16"/>
        <v>India</v>
      </c>
      <c r="AO7" t="str">
        <f t="shared" ca="1" si="17"/>
        <v>Asia</v>
      </c>
      <c r="AP7" s="7"/>
      <c r="AR7" s="6"/>
    </row>
    <row r="8" spans="1:44">
      <c r="A8" t="str">
        <f t="shared" ca="1" si="0"/>
        <v>Japan</v>
      </c>
      <c r="B8" s="1" t="str">
        <f t="shared" ca="1" si="1"/>
        <v>Asia</v>
      </c>
      <c r="C8" s="16">
        <f t="shared" ca="1" si="2"/>
        <v>55</v>
      </c>
      <c r="D8" s="16">
        <f t="shared" ca="1" si="3"/>
        <v>123.8</v>
      </c>
      <c r="E8" s="15">
        <f t="shared" ca="1" si="4"/>
        <v>0.44426494345718903</v>
      </c>
      <c r="N8" t="str">
        <f ca="1">youtube!AA8</f>
        <v>Canada</v>
      </c>
      <c r="O8" t="str">
        <f ca="1">youtube!AB8</f>
        <v>America</v>
      </c>
      <c r="R8" t="str">
        <f t="shared" ca="1" si="9"/>
        <v>Japan</v>
      </c>
      <c r="S8" t="str">
        <f t="shared" ca="1" si="10"/>
        <v>Asia</v>
      </c>
      <c r="U8">
        <f ca="1">IF(S8="","",IF(ROW()=2,0,IFERROR(MATCH(S8,$S$2:INDIRECT("S"&amp;ROW()-1),0),0)))</f>
        <v>6</v>
      </c>
      <c r="V8" t="str">
        <f t="shared" ca="1" si="11"/>
        <v/>
      </c>
      <c r="X8" t="str">
        <f ca="1">youtube!T8</f>
        <v>USA</v>
      </c>
      <c r="Y8" t="str">
        <f ca="1">youtube!U8</f>
        <v>America</v>
      </c>
      <c r="Z8">
        <f ca="1">youtube!V8</f>
        <v>61.5</v>
      </c>
      <c r="AC8" t="s">
        <v>59</v>
      </c>
      <c r="AD8" s="8">
        <v>211998573</v>
      </c>
      <c r="AE8" s="8">
        <v>211998573</v>
      </c>
      <c r="AF8" s="14">
        <f t="shared" si="12"/>
        <v>212</v>
      </c>
      <c r="AG8" s="12"/>
      <c r="AH8" t="str">
        <f>AC8</f>
        <v>Brazil</v>
      </c>
      <c r="AI8" t="s">
        <v>325</v>
      </c>
      <c r="AJ8" t="s">
        <v>262</v>
      </c>
      <c r="AK8">
        <f t="shared" ca="1" si="13"/>
        <v>0</v>
      </c>
      <c r="AL8" t="str">
        <f t="shared" ca="1" si="14"/>
        <v/>
      </c>
      <c r="AM8" s="8">
        <f t="shared" ca="1" si="15"/>
        <v>127</v>
      </c>
      <c r="AN8" t="str">
        <f t="shared" ca="1" si="16"/>
        <v>Japan</v>
      </c>
      <c r="AO8" t="str">
        <f t="shared" ca="1" si="17"/>
        <v>Asia</v>
      </c>
      <c r="AP8" s="7"/>
      <c r="AR8" s="6"/>
    </row>
    <row r="9" spans="1:44">
      <c r="A9" t="str">
        <f t="shared" ca="1" si="0"/>
        <v>Pakistan</v>
      </c>
      <c r="B9" s="1" t="str">
        <f t="shared" ca="1" si="1"/>
        <v>Asia</v>
      </c>
      <c r="C9" s="16">
        <f t="shared" ca="1" si="2"/>
        <v>122.4</v>
      </c>
      <c r="D9" s="16">
        <f t="shared" ca="1" si="3"/>
        <v>251.3</v>
      </c>
      <c r="E9" s="15">
        <f t="shared" ca="1" si="4"/>
        <v>0.48706725029844805</v>
      </c>
      <c r="N9" t="str">
        <f ca="1">youtube!AA9</f>
        <v>Portugal</v>
      </c>
      <c r="O9" t="str">
        <f ca="1">youtube!AB9</f>
        <v>Europe</v>
      </c>
      <c r="R9" t="str">
        <f t="shared" ca="1" si="9"/>
        <v>Pakistan</v>
      </c>
      <c r="S9" t="str">
        <f t="shared" ca="1" si="10"/>
        <v>Asia</v>
      </c>
      <c r="U9">
        <f ca="1">IF(S9="","",IF(ROW()=2,0,IFERROR(MATCH(S9,$S$2:INDIRECT("S"&amp;ROW()-1),0),0)))</f>
        <v>6</v>
      </c>
      <c r="V9" t="str">
        <f t="shared" ca="1" si="11"/>
        <v/>
      </c>
      <c r="X9" t="str">
        <f ca="1">youtube!T9</f>
        <v>India</v>
      </c>
      <c r="Y9" t="str">
        <f ca="1">youtube!U9</f>
        <v>Asia</v>
      </c>
      <c r="Z9">
        <f ca="1">youtube!V9</f>
        <v>112</v>
      </c>
      <c r="AC9" t="s">
        <v>105</v>
      </c>
      <c r="AD9" s="8">
        <v>173562364</v>
      </c>
      <c r="AE9" s="8">
        <v>173562364</v>
      </c>
      <c r="AF9" s="14">
        <f t="shared" si="12"/>
        <v>173.6</v>
      </c>
      <c r="AG9" s="12"/>
      <c r="AH9" t="str">
        <f>AC9</f>
        <v>Bangladesh</v>
      </c>
      <c r="AI9" t="s">
        <v>325</v>
      </c>
      <c r="AJ9" t="s">
        <v>144</v>
      </c>
      <c r="AK9">
        <f t="shared" ca="1" si="13"/>
        <v>0</v>
      </c>
      <c r="AL9" t="str">
        <f t="shared" ca="1" si="14"/>
        <v/>
      </c>
      <c r="AM9" s="8">
        <f t="shared" ca="1" si="15"/>
        <v>142</v>
      </c>
      <c r="AN9" t="str">
        <f t="shared" ca="1" si="16"/>
        <v>Pakistan</v>
      </c>
      <c r="AO9" t="str">
        <f t="shared" ca="1" si="17"/>
        <v>Asia</v>
      </c>
      <c r="AP9" s="7"/>
      <c r="AR9" s="6"/>
    </row>
    <row r="10" spans="1:44">
      <c r="A10" t="str">
        <f t="shared" ca="1" si="0"/>
        <v>South Korea</v>
      </c>
      <c r="B10" s="1" t="str">
        <f t="shared" ca="1" si="1"/>
        <v>Asia</v>
      </c>
      <c r="C10" s="16">
        <f t="shared" ca="1" si="2"/>
        <v>402</v>
      </c>
      <c r="D10" s="16">
        <f t="shared" ca="1" si="3"/>
        <v>51.7</v>
      </c>
      <c r="E10" s="15">
        <f t="shared" ca="1" si="4"/>
        <v>7.7756286266924564</v>
      </c>
      <c r="N10" t="str">
        <f ca="1">youtube!AA10</f>
        <v>Belarus</v>
      </c>
      <c r="O10" t="str">
        <f ca="1">youtube!AB10</f>
        <v>Europe</v>
      </c>
      <c r="R10" t="str">
        <f t="shared" ca="1" si="9"/>
        <v>South Korea</v>
      </c>
      <c r="S10" t="str">
        <f t="shared" ca="1" si="10"/>
        <v>Asia</v>
      </c>
      <c r="U10">
        <f ca="1">IF(S10="","",IF(ROW()=2,0,IFERROR(MATCH(S10,$S$2:INDIRECT("S"&amp;ROW()-1),0),0)))</f>
        <v>6</v>
      </c>
      <c r="V10" t="str">
        <f t="shared" ca="1" si="11"/>
        <v/>
      </c>
      <c r="X10" t="str">
        <f ca="1">youtube!T10</f>
        <v>Sweden</v>
      </c>
      <c r="Y10" t="str">
        <f ca="1">youtube!U10</f>
        <v>Europe</v>
      </c>
      <c r="Z10">
        <f ca="1">youtube!V10</f>
        <v>55</v>
      </c>
      <c r="AC10" t="s">
        <v>19</v>
      </c>
      <c r="AD10" s="8">
        <v>144820423</v>
      </c>
      <c r="AE10" s="8">
        <v>144820423</v>
      </c>
      <c r="AF10" s="14">
        <f t="shared" si="12"/>
        <v>144.80000000000001</v>
      </c>
      <c r="AG10" s="12"/>
      <c r="AH10" t="str">
        <f>AC10</f>
        <v>Russia</v>
      </c>
      <c r="AI10" t="s">
        <v>325</v>
      </c>
      <c r="AJ10" t="s">
        <v>210</v>
      </c>
      <c r="AK10">
        <f t="shared" ca="1" si="13"/>
        <v>0</v>
      </c>
      <c r="AL10" t="str">
        <f t="shared" ca="1" si="14"/>
        <v/>
      </c>
      <c r="AM10" s="8">
        <f t="shared" ca="1" si="15"/>
        <v>148</v>
      </c>
      <c r="AN10" t="str">
        <f t="shared" ca="1" si="16"/>
        <v>South Korea</v>
      </c>
      <c r="AO10" t="str">
        <f t="shared" ca="1" si="17"/>
        <v>Asia</v>
      </c>
      <c r="AP10" s="7"/>
      <c r="AR10" s="6"/>
    </row>
    <row r="11" spans="1:44">
      <c r="A11" t="str">
        <f t="shared" ca="1" si="0"/>
        <v>United Arab Emirates</v>
      </c>
      <c r="B11" s="1" t="str">
        <f t="shared" ca="1" si="1"/>
        <v>Asia</v>
      </c>
      <c r="C11" s="16">
        <f t="shared" ca="1" si="2"/>
        <v>68.900000000000006</v>
      </c>
      <c r="D11" s="16">
        <f t="shared" ca="1" si="3"/>
        <v>11</v>
      </c>
      <c r="E11" s="15">
        <f t="shared" ca="1" si="4"/>
        <v>6.2636363636363646</v>
      </c>
      <c r="N11" t="str">
        <f ca="1">youtube!AA11</f>
        <v>United Arab Emirates</v>
      </c>
      <c r="O11" t="str">
        <f ca="1">youtube!AB11</f>
        <v>Asia</v>
      </c>
      <c r="R11" t="str">
        <f t="shared" ca="1" si="9"/>
        <v>United Arab Emirates</v>
      </c>
      <c r="S11" t="str">
        <f t="shared" ca="1" si="10"/>
        <v>Asia</v>
      </c>
      <c r="U11">
        <f ca="1">IF(S11="","",IF(ROW()=2,0,IFERROR(MATCH(S11,$S$2:INDIRECT("S"&amp;ROW()-1),0),0)))</f>
        <v>6</v>
      </c>
      <c r="V11" t="str">
        <f t="shared" ca="1" si="11"/>
        <v/>
      </c>
      <c r="X11" t="str">
        <f ca="1">youtube!T11</f>
        <v>USA</v>
      </c>
      <c r="Y11" t="str">
        <f ca="1">youtube!U11</f>
        <v>America</v>
      </c>
      <c r="Z11">
        <f ca="1">youtube!V11</f>
        <v>105</v>
      </c>
      <c r="AC11" t="s">
        <v>106</v>
      </c>
      <c r="AD11" s="8">
        <v>132059767</v>
      </c>
      <c r="AE11" s="8">
        <v>132059767</v>
      </c>
      <c r="AF11" s="14">
        <f t="shared" si="12"/>
        <v>132.1</v>
      </c>
      <c r="AG11" s="12"/>
      <c r="AH11" t="str">
        <f>AC11</f>
        <v>Ethiopia</v>
      </c>
      <c r="AI11" t="s">
        <v>325</v>
      </c>
      <c r="AJ11" t="s">
        <v>157</v>
      </c>
      <c r="AK11">
        <f t="shared" ca="1" si="13"/>
        <v>0</v>
      </c>
      <c r="AL11" t="str">
        <f t="shared" ca="1" si="14"/>
        <v/>
      </c>
      <c r="AM11" s="8">
        <f t="shared" ca="1" si="15"/>
        <v>158</v>
      </c>
      <c r="AN11" t="str">
        <f t="shared" ca="1" si="16"/>
        <v>United Arab Emirates</v>
      </c>
      <c r="AO11" t="str">
        <f t="shared" ca="1" si="17"/>
        <v>Asia</v>
      </c>
      <c r="AP11" s="7"/>
      <c r="AR11" s="6"/>
    </row>
    <row r="12" spans="1:44">
      <c r="A12" t="str">
        <f t="shared" ca="1" si="0"/>
        <v>Belarus</v>
      </c>
      <c r="B12" s="1" t="str">
        <f t="shared" ca="1" si="1"/>
        <v>Europe</v>
      </c>
      <c r="C12" s="16">
        <f t="shared" ca="1" si="2"/>
        <v>71.099999999999994</v>
      </c>
      <c r="D12" s="16">
        <f t="shared" ca="1" si="3"/>
        <v>9.1</v>
      </c>
      <c r="E12" s="15">
        <f t="shared" ca="1" si="4"/>
        <v>7.813186813186813</v>
      </c>
      <c r="N12" t="str">
        <f ca="1">youtube!AA12</f>
        <v>Brazil</v>
      </c>
      <c r="O12" t="str">
        <f ca="1">youtube!AB12</f>
        <v>America</v>
      </c>
      <c r="R12" t="str">
        <f t="shared" ca="1" si="9"/>
        <v>Belarus</v>
      </c>
      <c r="S12" t="str">
        <f t="shared" ca="1" si="10"/>
        <v>Europe</v>
      </c>
      <c r="U12">
        <f ca="1">IF(S12="","",IF(ROW()=2,0,IFERROR(MATCH(S12,$S$2:INDIRECT("S"&amp;ROW()-1),0),0)))</f>
        <v>0</v>
      </c>
      <c r="V12">
        <f t="shared" ca="1" si="11"/>
        <v>12</v>
      </c>
      <c r="X12" t="str">
        <f ca="1">youtube!T12</f>
        <v>India</v>
      </c>
      <c r="Y12" t="str">
        <f ca="1">youtube!U12</f>
        <v>Asia</v>
      </c>
      <c r="Z12">
        <f ca="1">youtube!V12</f>
        <v>101</v>
      </c>
      <c r="AC12" t="s">
        <v>82</v>
      </c>
      <c r="AD12" s="8">
        <v>130861007</v>
      </c>
      <c r="AE12" s="8">
        <v>130861007</v>
      </c>
      <c r="AF12" s="14">
        <f t="shared" si="12"/>
        <v>130.9</v>
      </c>
      <c r="AG12" s="12"/>
      <c r="AH12" t="str">
        <f>AC12</f>
        <v>Mexico</v>
      </c>
      <c r="AI12" t="s">
        <v>325</v>
      </c>
      <c r="AJ12" t="s">
        <v>250</v>
      </c>
      <c r="AK12">
        <f t="shared" ca="1" si="13"/>
        <v>0</v>
      </c>
      <c r="AL12" t="str">
        <f t="shared" ca="1" si="14"/>
        <v/>
      </c>
      <c r="AM12" s="8">
        <f t="shared" ca="1" si="15"/>
        <v>189</v>
      </c>
      <c r="AN12" t="str">
        <f t="shared" ca="1" si="16"/>
        <v>Belarus</v>
      </c>
      <c r="AO12" t="str">
        <f t="shared" ca="1" si="17"/>
        <v>Europe</v>
      </c>
      <c r="AP12" s="7"/>
      <c r="AR12" s="6"/>
    </row>
    <row r="13" spans="1:44">
      <c r="A13" t="str">
        <f t="shared" ca="1" si="0"/>
        <v>Cyprus</v>
      </c>
      <c r="B13" s="1" t="str">
        <f t="shared" ca="1" si="1"/>
        <v>Europe</v>
      </c>
      <c r="C13" s="16">
        <f t="shared" ca="1" si="2"/>
        <v>81.099999999999994</v>
      </c>
      <c r="D13" s="16">
        <f t="shared" ca="1" si="3"/>
        <v>1.4</v>
      </c>
      <c r="E13" s="15">
        <f t="shared" ca="1" si="4"/>
        <v>57.928571428571431</v>
      </c>
      <c r="N13" t="str">
        <f ca="1">youtube!AA13</f>
        <v>Argentina</v>
      </c>
      <c r="O13" t="str">
        <f ca="1">youtube!AB13</f>
        <v>America</v>
      </c>
      <c r="R13" t="str">
        <f t="shared" ca="1" si="9"/>
        <v>Cyprus</v>
      </c>
      <c r="S13" t="str">
        <f t="shared" ca="1" si="10"/>
        <v>Europe</v>
      </c>
      <c r="U13">
        <f ca="1">IF(S13="","",IF(ROW()=2,0,IFERROR(MATCH(S13,$S$2:INDIRECT("S"&amp;ROW()-1),0),0)))</f>
        <v>11</v>
      </c>
      <c r="V13" t="str">
        <f t="shared" ca="1" si="11"/>
        <v/>
      </c>
      <c r="X13" t="str">
        <f ca="1">youtube!T13</f>
        <v>USA</v>
      </c>
      <c r="Y13" t="str">
        <f ca="1">youtube!U13</f>
        <v>America</v>
      </c>
      <c r="Z13">
        <f ca="1">youtube!V13</f>
        <v>100</v>
      </c>
      <c r="AC13" t="s">
        <v>107</v>
      </c>
      <c r="AD13" s="8">
        <v>123753041</v>
      </c>
      <c r="AE13" s="8">
        <v>123753041</v>
      </c>
      <c r="AF13" s="14">
        <f t="shared" si="12"/>
        <v>123.8</v>
      </c>
      <c r="AG13" s="12"/>
      <c r="AH13" t="str">
        <f>AC13</f>
        <v>Japan</v>
      </c>
      <c r="AI13" t="s">
        <v>325</v>
      </c>
      <c r="AJ13" t="s">
        <v>201</v>
      </c>
      <c r="AK13">
        <f t="shared" ca="1" si="13"/>
        <v>0</v>
      </c>
      <c r="AL13" t="str">
        <f t="shared" ca="1" si="14"/>
        <v/>
      </c>
      <c r="AM13" s="8">
        <f t="shared" ca="1" si="15"/>
        <v>194</v>
      </c>
      <c r="AN13" t="str">
        <f t="shared" ca="1" si="16"/>
        <v>Cyprus</v>
      </c>
      <c r="AO13" t="str">
        <f t="shared" ca="1" si="17"/>
        <v>Europe</v>
      </c>
      <c r="AP13" s="7"/>
      <c r="AR13" s="6"/>
    </row>
    <row r="14" spans="1:44">
      <c r="A14" t="str">
        <f t="shared" ca="1" si="0"/>
        <v>Portugal</v>
      </c>
      <c r="B14" s="1" t="str">
        <f t="shared" ca="1" si="1"/>
        <v>Europe</v>
      </c>
      <c r="C14" s="16">
        <f t="shared" ca="1" si="2"/>
        <v>71.3</v>
      </c>
      <c r="D14" s="16">
        <f t="shared" ca="1" si="3"/>
        <v>10.4</v>
      </c>
      <c r="E14" s="15">
        <f t="shared" ca="1" si="4"/>
        <v>6.8557692307692299</v>
      </c>
      <c r="N14" t="str">
        <f ca="1">youtube!AA14</f>
        <v>Pakistan</v>
      </c>
      <c r="O14" t="str">
        <f ca="1">youtube!AB14</f>
        <v>Asia</v>
      </c>
      <c r="R14" t="str">
        <f t="shared" ca="1" si="9"/>
        <v>Portugal</v>
      </c>
      <c r="S14" t="str">
        <f t="shared" ca="1" si="10"/>
        <v>Europe</v>
      </c>
      <c r="U14">
        <f ca="1">IF(S14="","",IF(ROW()=2,0,IFERROR(MATCH(S14,$S$2:INDIRECT("S"&amp;ROW()-1),0),0)))</f>
        <v>11</v>
      </c>
      <c r="V14" t="str">
        <f t="shared" ca="1" si="11"/>
        <v/>
      </c>
      <c r="X14" t="str">
        <f ca="1">youtube!T14</f>
        <v>India</v>
      </c>
      <c r="Y14" t="str">
        <f ca="1">youtube!U14</f>
        <v>Asia</v>
      </c>
      <c r="Z14">
        <f ca="1">youtube!V14</f>
        <v>97.5</v>
      </c>
      <c r="AC14" t="s">
        <v>108</v>
      </c>
      <c r="AD14" s="8">
        <v>116538258</v>
      </c>
      <c r="AE14" s="8">
        <v>116538258</v>
      </c>
      <c r="AF14" s="14">
        <f t="shared" si="12"/>
        <v>116.5</v>
      </c>
      <c r="AG14" s="12"/>
      <c r="AH14" t="str">
        <f>AC14</f>
        <v>Egypt</v>
      </c>
      <c r="AI14" t="s">
        <v>325</v>
      </c>
      <c r="AJ14" t="s">
        <v>142</v>
      </c>
      <c r="AK14">
        <f t="shared" ca="1" si="13"/>
        <v>0</v>
      </c>
      <c r="AL14" t="str">
        <f t="shared" ca="1" si="14"/>
        <v/>
      </c>
      <c r="AM14" s="8">
        <f t="shared" ca="1" si="15"/>
        <v>223</v>
      </c>
      <c r="AN14" t="str">
        <f t="shared" ca="1" si="16"/>
        <v>Portugal</v>
      </c>
      <c r="AO14" t="str">
        <f t="shared" ca="1" si="17"/>
        <v>Europe</v>
      </c>
      <c r="AP14" s="7"/>
      <c r="AR14" s="6"/>
    </row>
    <row r="15" spans="1:44">
      <c r="A15" t="str">
        <f t="shared" ca="1" si="0"/>
        <v>Romania</v>
      </c>
      <c r="B15" s="1" t="str">
        <f t="shared" ca="1" si="1"/>
        <v>Europe</v>
      </c>
      <c r="C15" s="16">
        <f t="shared" ca="1" si="2"/>
        <v>59.3</v>
      </c>
      <c r="D15" s="16">
        <f t="shared" ca="1" si="3"/>
        <v>19</v>
      </c>
      <c r="E15" s="15">
        <f t="shared" ca="1" si="4"/>
        <v>3.1210526315789471</v>
      </c>
      <c r="N15" t="str">
        <f ca="1">youtube!AA15</f>
        <v>Mexico</v>
      </c>
      <c r="O15" t="str">
        <f ca="1">youtube!AB15</f>
        <v>America</v>
      </c>
      <c r="R15" t="str">
        <f t="shared" ca="1" si="9"/>
        <v>Romania</v>
      </c>
      <c r="S15" t="str">
        <f t="shared" ca="1" si="10"/>
        <v>Europe</v>
      </c>
      <c r="U15">
        <f ca="1">IF(S15="","",IF(ROW()=2,0,IFERROR(MATCH(S15,$S$2:INDIRECT("S"&amp;ROW()-1),0),0)))</f>
        <v>11</v>
      </c>
      <c r="V15" t="str">
        <f t="shared" ca="1" si="11"/>
        <v/>
      </c>
      <c r="X15" t="str">
        <f ca="1">youtube!T15</f>
        <v>South Korea</v>
      </c>
      <c r="Y15" t="str">
        <f ca="1">youtube!U15</f>
        <v>Asia</v>
      </c>
      <c r="Z15">
        <f ca="1">youtube!V15</f>
        <v>95.3</v>
      </c>
      <c r="AC15" t="s">
        <v>109</v>
      </c>
      <c r="AD15" s="8">
        <v>115843670</v>
      </c>
      <c r="AE15" s="8">
        <v>115843670</v>
      </c>
      <c r="AF15" s="14">
        <f t="shared" si="12"/>
        <v>115.8</v>
      </c>
      <c r="AG15" s="12"/>
      <c r="AH15" t="str">
        <f>AC15</f>
        <v>Philippines</v>
      </c>
      <c r="AI15" t="s">
        <v>325</v>
      </c>
      <c r="AJ15" t="s">
        <v>247</v>
      </c>
      <c r="AK15">
        <f t="shared" ca="1" si="13"/>
        <v>0</v>
      </c>
      <c r="AL15" t="str">
        <f t="shared" ca="1" si="14"/>
        <v/>
      </c>
      <c r="AM15" s="8">
        <f t="shared" ca="1" si="15"/>
        <v>224</v>
      </c>
      <c r="AN15" t="str">
        <f t="shared" ca="1" si="16"/>
        <v>Romania</v>
      </c>
      <c r="AO15" t="str">
        <f t="shared" ca="1" si="17"/>
        <v>Europe</v>
      </c>
      <c r="AP15" s="7"/>
      <c r="AR15" s="6"/>
    </row>
    <row r="16" spans="1:44">
      <c r="A16" t="str">
        <f t="shared" ca="1" si="0"/>
        <v>Russia</v>
      </c>
      <c r="B16" s="1" t="str">
        <f t="shared" ca="1" si="1"/>
        <v>Europe</v>
      </c>
      <c r="C16" s="16">
        <f t="shared" ca="1" si="2"/>
        <v>129</v>
      </c>
      <c r="D16" s="16">
        <f t="shared" ca="1" si="3"/>
        <v>144.80000000000001</v>
      </c>
      <c r="E16" s="15">
        <f t="shared" ca="1" si="4"/>
        <v>0.8908839779005524</v>
      </c>
      <c r="N16" t="str">
        <f ca="1">youtube!AA16</f>
        <v>Romania</v>
      </c>
      <c r="O16" t="str">
        <f ca="1">youtube!AB16</f>
        <v>Europe</v>
      </c>
      <c r="R16" t="str">
        <f t="shared" ca="1" si="9"/>
        <v>Russia</v>
      </c>
      <c r="S16" t="str">
        <f t="shared" ca="1" si="10"/>
        <v>Europe</v>
      </c>
      <c r="U16">
        <f ca="1">IF(S16="","",IF(ROW()=2,0,IFERROR(MATCH(S16,$S$2:INDIRECT("S"&amp;ROW()-1),0),0)))</f>
        <v>11</v>
      </c>
      <c r="V16" t="str">
        <f t="shared" ca="1" si="11"/>
        <v/>
      </c>
      <c r="X16" t="str">
        <f ca="1">youtube!T16</f>
        <v>India</v>
      </c>
      <c r="Y16" t="str">
        <f ca="1">youtube!U16</f>
        <v>Asia</v>
      </c>
      <c r="Z16">
        <f ca="1">youtube!V16</f>
        <v>94.2</v>
      </c>
      <c r="AC16" t="s">
        <v>110</v>
      </c>
      <c r="AD16" s="8">
        <v>109276265</v>
      </c>
      <c r="AE16" s="8">
        <v>109276265</v>
      </c>
      <c r="AF16" s="14">
        <f t="shared" si="12"/>
        <v>109.3</v>
      </c>
      <c r="AG16" s="12"/>
      <c r="AH16" t="str">
        <f>AC16</f>
        <v>DR Congo</v>
      </c>
      <c r="AI16" t="s">
        <v>325</v>
      </c>
      <c r="AJ16" t="s">
        <v>110</v>
      </c>
      <c r="AK16">
        <f t="shared" ca="1" si="13"/>
        <v>0</v>
      </c>
      <c r="AL16" t="str">
        <f t="shared" ca="1" si="14"/>
        <v/>
      </c>
      <c r="AM16" s="8">
        <f t="shared" ca="1" si="15"/>
        <v>225</v>
      </c>
      <c r="AN16" t="str">
        <f t="shared" ca="1" si="16"/>
        <v>Russia</v>
      </c>
      <c r="AO16" t="str">
        <f t="shared" ca="1" si="17"/>
        <v>Europe</v>
      </c>
      <c r="AR16" s="6"/>
    </row>
    <row r="17" spans="1:44">
      <c r="A17" t="str">
        <f t="shared" ca="1" si="0"/>
        <v>Sweden</v>
      </c>
      <c r="B17" s="1" t="str">
        <f t="shared" ca="1" si="1"/>
        <v>Europe</v>
      </c>
      <c r="C17" s="16">
        <f t="shared" ca="1" si="2"/>
        <v>55</v>
      </c>
      <c r="D17" s="16">
        <f t="shared" ca="1" si="3"/>
        <v>10.6</v>
      </c>
      <c r="E17" s="15">
        <f t="shared" ca="1" si="4"/>
        <v>5.1886792452830193</v>
      </c>
      <c r="N17" t="str">
        <f ca="1">youtube!AA17</f>
        <v>Ukraine</v>
      </c>
      <c r="O17" t="str">
        <f ca="1">youtube!AB17</f>
        <v>Europe</v>
      </c>
      <c r="R17" t="str">
        <f t="shared" ca="1" si="9"/>
        <v>Sweden</v>
      </c>
      <c r="S17" t="str">
        <f t="shared" ca="1" si="10"/>
        <v>Europe</v>
      </c>
      <c r="U17">
        <f ca="1">IF(S17="","",IF(ROW()=2,0,IFERROR(MATCH(S17,$S$2:INDIRECT("S"&amp;ROW()-1),0),0)))</f>
        <v>11</v>
      </c>
      <c r="V17" t="str">
        <f t="shared" ca="1" si="11"/>
        <v/>
      </c>
      <c r="X17" t="str">
        <f ca="1">youtube!T17</f>
        <v>India</v>
      </c>
      <c r="Y17" t="str">
        <f ca="1">youtube!U17</f>
        <v>Asia</v>
      </c>
      <c r="Z17">
        <f ca="1">youtube!V17</f>
        <v>86</v>
      </c>
      <c r="AC17" t="s">
        <v>111</v>
      </c>
      <c r="AD17" s="8">
        <v>100987686</v>
      </c>
      <c r="AE17" s="8">
        <v>100987686</v>
      </c>
      <c r="AF17" s="14">
        <f t="shared" si="12"/>
        <v>101</v>
      </c>
      <c r="AG17" s="12"/>
      <c r="AH17" t="str">
        <f>AC17</f>
        <v>Vietnam</v>
      </c>
      <c r="AI17" t="s">
        <v>325</v>
      </c>
      <c r="AJ17" t="s">
        <v>108</v>
      </c>
      <c r="AK17">
        <f t="shared" ca="1" si="13"/>
        <v>0</v>
      </c>
      <c r="AL17" t="str">
        <f t="shared" ca="1" si="14"/>
        <v/>
      </c>
      <c r="AM17" s="8">
        <f t="shared" ca="1" si="15"/>
        <v>231</v>
      </c>
      <c r="AN17" t="str">
        <f t="shared" ca="1" si="16"/>
        <v>Sweden</v>
      </c>
      <c r="AO17" t="str">
        <f t="shared" ca="1" si="17"/>
        <v>Europe</v>
      </c>
      <c r="AP17" s="7"/>
      <c r="AR17" s="6"/>
    </row>
    <row r="18" spans="1:44">
      <c r="A18" t="str">
        <f t="shared" ca="1" si="0"/>
        <v>Ukraine</v>
      </c>
      <c r="B18" s="1" t="str">
        <f t="shared" ca="1" si="1"/>
        <v>Europe</v>
      </c>
      <c r="C18" s="16">
        <f t="shared" ca="1" si="2"/>
        <v>125.5</v>
      </c>
      <c r="D18" s="16">
        <f t="shared" ca="1" si="3"/>
        <v>37.9</v>
      </c>
      <c r="E18" s="15">
        <f t="shared" ca="1" si="4"/>
        <v>3.3113456464379949</v>
      </c>
      <c r="N18" t="str">
        <f ca="1">youtube!AA18</f>
        <v>Japan</v>
      </c>
      <c r="O18" t="str">
        <f ca="1">youtube!AB18</f>
        <v>Asia</v>
      </c>
      <c r="R18" t="str">
        <f t="shared" ca="1" si="9"/>
        <v>Ukraine</v>
      </c>
      <c r="S18" t="str">
        <f t="shared" ca="1" si="10"/>
        <v>Europe</v>
      </c>
      <c r="U18">
        <f ca="1">IF(S18="","",IF(ROW()=2,0,IFERROR(MATCH(S18,$S$2:INDIRECT("S"&amp;ROW()-1),0),0)))</f>
        <v>11</v>
      </c>
      <c r="V18" t="str">
        <f t="shared" ca="1" si="11"/>
        <v/>
      </c>
      <c r="X18" t="str">
        <f ca="1">youtube!T18</f>
        <v>Cyprus</v>
      </c>
      <c r="Y18" t="str">
        <f ca="1">youtube!U18</f>
        <v>Europe</v>
      </c>
      <c r="Z18">
        <f ca="1">youtube!V18</f>
        <v>81.099999999999994</v>
      </c>
      <c r="AC18" t="s">
        <v>112</v>
      </c>
      <c r="AD18" s="8">
        <v>91567738</v>
      </c>
      <c r="AE18" s="8">
        <v>91567738</v>
      </c>
      <c r="AF18" s="14">
        <f t="shared" si="12"/>
        <v>91.6</v>
      </c>
      <c r="AG18" s="12"/>
      <c r="AH18" t="str">
        <f>AC18</f>
        <v>Iran</v>
      </c>
      <c r="AI18" t="s">
        <v>325</v>
      </c>
      <c r="AJ18" t="s">
        <v>238</v>
      </c>
      <c r="AK18">
        <f t="shared" ca="1" si="13"/>
        <v>0</v>
      </c>
      <c r="AL18" t="str">
        <f t="shared" ca="1" si="14"/>
        <v/>
      </c>
      <c r="AM18" s="8">
        <f t="shared" ca="1" si="15"/>
        <v>234</v>
      </c>
      <c r="AN18" t="str">
        <f t="shared" ca="1" si="16"/>
        <v>Ukraine</v>
      </c>
      <c r="AO18" t="str">
        <f t="shared" ca="1" si="17"/>
        <v>Europe</v>
      </c>
      <c r="AP18" s="7"/>
      <c r="AR18" s="6"/>
    </row>
    <row r="19" spans="1:44">
      <c r="A19" t="str">
        <f ca="1">R19</f>
        <v/>
      </c>
      <c r="B19" s="1" t="str">
        <f t="shared" ca="1" si="1"/>
        <v/>
      </c>
      <c r="C19" s="16" t="str">
        <f t="shared" ca="1" si="2"/>
        <v/>
      </c>
      <c r="D19" s="16" t="str">
        <f t="shared" ca="1" si="3"/>
        <v/>
      </c>
      <c r="E19" s="15" t="str">
        <f t="shared" ca="1" si="4"/>
        <v/>
      </c>
      <c r="N19" t="str">
        <f ca="1">youtube!AA19</f>
        <v/>
      </c>
      <c r="O19" t="str">
        <f ca="1">youtube!AB19</f>
        <v/>
      </c>
      <c r="R19" t="str">
        <f t="shared" ca="1" si="9"/>
        <v/>
      </c>
      <c r="S19" t="str">
        <f t="shared" ca="1" si="10"/>
        <v/>
      </c>
      <c r="U19" t="str">
        <f ca="1">IF(S19="","",IF(ROW()=2,0,IFERROR(MATCH(S19,$S$2:INDIRECT("S"&amp;ROW()-1),0),0)))</f>
        <v/>
      </c>
      <c r="V19" t="str">
        <f t="shared" ca="1" si="11"/>
        <v/>
      </c>
      <c r="X19" t="str">
        <f ca="1">youtube!T19</f>
        <v>South Korea</v>
      </c>
      <c r="Y19" t="str">
        <f ca="1">youtube!U19</f>
        <v>Asia</v>
      </c>
      <c r="Z19">
        <f ca="1">youtube!V19</f>
        <v>79.400000000000006</v>
      </c>
      <c r="AC19" t="s">
        <v>113</v>
      </c>
      <c r="AD19" s="8">
        <v>87473805</v>
      </c>
      <c r="AE19" s="8">
        <v>87473805</v>
      </c>
      <c r="AF19" s="14">
        <f t="shared" si="12"/>
        <v>87.5</v>
      </c>
      <c r="AG19" s="12"/>
      <c r="AH19" t="str">
        <f>AC19</f>
        <v>Turkey</v>
      </c>
      <c r="AI19" t="s">
        <v>325</v>
      </c>
      <c r="AJ19" t="s">
        <v>220</v>
      </c>
      <c r="AK19">
        <f t="shared" ca="1" si="13"/>
        <v>0</v>
      </c>
      <c r="AL19" t="str">
        <f t="shared" ca="1" si="14"/>
        <v/>
      </c>
      <c r="AM19" s="8" t="str">
        <f t="shared" ca="1" si="15"/>
        <v/>
      </c>
      <c r="AN19" t="str">
        <f t="shared" ca="1" si="16"/>
        <v/>
      </c>
      <c r="AO19" t="str">
        <f t="shared" ca="1" si="17"/>
        <v/>
      </c>
      <c r="AP19" s="7"/>
      <c r="AR19" s="6"/>
    </row>
    <row r="20" spans="1:44">
      <c r="A20" t="str">
        <f t="shared" ca="1" si="0"/>
        <v/>
      </c>
      <c r="B20" s="1" t="str">
        <f t="shared" ca="1" si="1"/>
        <v/>
      </c>
      <c r="C20" s="16" t="str">
        <f t="shared" ca="1" si="2"/>
        <v/>
      </c>
      <c r="D20" s="16" t="str">
        <f t="shared" ca="1" si="3"/>
        <v/>
      </c>
      <c r="E20" s="15" t="str">
        <f t="shared" ca="1" si="4"/>
        <v/>
      </c>
      <c r="N20" t="str">
        <f ca="1">youtube!AA20</f>
        <v/>
      </c>
      <c r="O20" t="str">
        <f ca="1">youtube!AB20</f>
        <v/>
      </c>
      <c r="R20" t="str">
        <f t="shared" ca="1" si="9"/>
        <v/>
      </c>
      <c r="S20" t="str">
        <f t="shared" ca="1" si="10"/>
        <v/>
      </c>
      <c r="U20" t="str">
        <f ca="1">IF(S20="","",IF(ROW()=2,0,IFERROR(MATCH(S20,$S$2:INDIRECT("S"&amp;ROW()-1),0),0)))</f>
        <v/>
      </c>
      <c r="V20" t="str">
        <f t="shared" ca="1" si="11"/>
        <v/>
      </c>
      <c r="X20" t="str">
        <f ca="1">youtube!T20</f>
        <v>South Korea</v>
      </c>
      <c r="Y20" t="str">
        <f ca="1">youtube!U20</f>
        <v>Asia</v>
      </c>
      <c r="Z20">
        <f ca="1">youtube!V20</f>
        <v>79.2</v>
      </c>
      <c r="AC20" t="s">
        <v>114</v>
      </c>
      <c r="AD20" s="8">
        <v>84552242</v>
      </c>
      <c r="AE20" s="8">
        <v>84552242</v>
      </c>
      <c r="AF20" s="14">
        <f t="shared" si="12"/>
        <v>84.6</v>
      </c>
      <c r="AG20" s="12"/>
      <c r="AH20" t="str">
        <f>AC20</f>
        <v>Germany</v>
      </c>
      <c r="AI20" t="s">
        <v>325</v>
      </c>
      <c r="AJ20" t="s">
        <v>246</v>
      </c>
      <c r="AK20">
        <f t="shared" ca="1" si="13"/>
        <v>0</v>
      </c>
      <c r="AL20" t="str">
        <f t="shared" ca="1" si="14"/>
        <v/>
      </c>
      <c r="AM20" s="8" t="str">
        <f t="shared" ca="1" si="15"/>
        <v/>
      </c>
      <c r="AN20" t="str">
        <f t="shared" ca="1" si="16"/>
        <v/>
      </c>
      <c r="AO20" t="str">
        <f t="shared" ca="1" si="17"/>
        <v/>
      </c>
      <c r="AP20" s="7"/>
      <c r="AR20" s="6"/>
    </row>
    <row r="21" spans="1:44">
      <c r="A21" t="str">
        <f t="shared" ca="1" si="0"/>
        <v/>
      </c>
      <c r="B21" s="1" t="str">
        <f t="shared" ca="1" si="1"/>
        <v/>
      </c>
      <c r="C21" s="16" t="str">
        <f t="shared" ca="1" si="2"/>
        <v/>
      </c>
      <c r="D21" s="16" t="str">
        <f t="shared" ca="1" si="3"/>
        <v/>
      </c>
      <c r="E21" s="15" t="str">
        <f t="shared" ca="1" si="4"/>
        <v/>
      </c>
      <c r="N21" t="str">
        <f ca="1">youtube!AA21</f>
        <v/>
      </c>
      <c r="O21" t="str">
        <f ca="1">youtube!AB21</f>
        <v/>
      </c>
      <c r="R21" t="str">
        <f t="shared" ca="1" si="9"/>
        <v/>
      </c>
      <c r="S21" t="str">
        <f t="shared" ca="1" si="10"/>
        <v/>
      </c>
      <c r="U21" t="str">
        <f ca="1">IF(S21="","",IF(ROW()=2,0,IFERROR(MATCH(S21,$S$2:INDIRECT("S"&amp;ROW()-1),0),0)))</f>
        <v/>
      </c>
      <c r="V21" t="str">
        <f t="shared" ca="1" si="11"/>
        <v/>
      </c>
      <c r="X21" t="str">
        <f ca="1">youtube!T21</f>
        <v>India</v>
      </c>
      <c r="Y21" t="str">
        <f ca="1">youtube!U21</f>
        <v>Asia</v>
      </c>
      <c r="Z21">
        <f ca="1">youtube!V21</f>
        <v>77.5</v>
      </c>
      <c r="AC21" t="s">
        <v>115</v>
      </c>
      <c r="AD21" s="8">
        <v>71668011</v>
      </c>
      <c r="AE21" s="8">
        <v>71668011</v>
      </c>
      <c r="AF21" s="14">
        <f t="shared" si="12"/>
        <v>71.7</v>
      </c>
      <c r="AG21" s="12"/>
      <c r="AH21" t="str">
        <f>AC21</f>
        <v>Thailand</v>
      </c>
      <c r="AI21" t="s">
        <v>325</v>
      </c>
      <c r="AJ21" t="s">
        <v>106</v>
      </c>
      <c r="AK21">
        <f t="shared" ca="1" si="13"/>
        <v>0</v>
      </c>
      <c r="AL21" t="str">
        <f t="shared" ca="1" si="14"/>
        <v/>
      </c>
      <c r="AM21" s="8" t="str">
        <f t="shared" ca="1" si="15"/>
        <v/>
      </c>
      <c r="AN21" t="str">
        <f t="shared" ca="1" si="16"/>
        <v/>
      </c>
      <c r="AO21" t="str">
        <f t="shared" ca="1" si="17"/>
        <v/>
      </c>
      <c r="AP21" s="7"/>
      <c r="AR21" s="6"/>
    </row>
    <row r="22" spans="1:44">
      <c r="A22" t="str">
        <f t="shared" ca="1" si="0"/>
        <v/>
      </c>
      <c r="B22" s="1" t="str">
        <f t="shared" ca="1" si="1"/>
        <v/>
      </c>
      <c r="C22" s="16" t="str">
        <f t="shared" ca="1" si="2"/>
        <v/>
      </c>
      <c r="D22" s="16" t="str">
        <f t="shared" ca="1" si="3"/>
        <v/>
      </c>
      <c r="E22" s="15" t="str">
        <f t="shared" ca="1" si="4"/>
        <v/>
      </c>
      <c r="N22" t="str">
        <f ca="1">youtube!AA22</f>
        <v/>
      </c>
      <c r="O22" t="str">
        <f ca="1">youtube!AB22</f>
        <v/>
      </c>
      <c r="R22" t="str">
        <f t="shared" ca="1" si="9"/>
        <v/>
      </c>
      <c r="S22" t="str">
        <f t="shared" ca="1" si="10"/>
        <v/>
      </c>
      <c r="U22" t="str">
        <f ca="1">IF(S22="","",IF(ROW()=2,0,IFERROR(MATCH(S22,$S$2:INDIRECT("S"&amp;ROW()-1),0),0)))</f>
        <v/>
      </c>
      <c r="V22" t="str">
        <f t="shared" ca="1" si="11"/>
        <v/>
      </c>
      <c r="X22" t="str">
        <f ca="1">youtube!T22</f>
        <v>South Korea</v>
      </c>
      <c r="Y22" t="str">
        <f ca="1">youtube!U22</f>
        <v>Asia</v>
      </c>
      <c r="Z22">
        <f ca="1">youtube!V22</f>
        <v>76.2</v>
      </c>
      <c r="AC22" t="s">
        <v>116</v>
      </c>
      <c r="AD22" s="8">
        <v>69138192</v>
      </c>
      <c r="AE22" s="8">
        <v>69138192</v>
      </c>
      <c r="AF22" s="14">
        <f t="shared" si="12"/>
        <v>69.099999999999994</v>
      </c>
      <c r="AG22" s="12"/>
      <c r="AH22" t="str">
        <f>AC22</f>
        <v>United Kingdom</v>
      </c>
      <c r="AI22" t="s">
        <v>325</v>
      </c>
      <c r="AJ22" t="s">
        <v>233</v>
      </c>
      <c r="AK22">
        <f t="shared" ca="1" si="13"/>
        <v>0</v>
      </c>
      <c r="AL22" t="str">
        <f t="shared" ca="1" si="14"/>
        <v/>
      </c>
      <c r="AM22" s="8" t="str">
        <f t="shared" ca="1" si="15"/>
        <v/>
      </c>
      <c r="AN22" t="str">
        <f t="shared" ca="1" si="16"/>
        <v/>
      </c>
      <c r="AO22" t="str">
        <f t="shared" ca="1" si="17"/>
        <v/>
      </c>
      <c r="AP22" s="7"/>
      <c r="AR22" s="6"/>
    </row>
    <row r="23" spans="1:44">
      <c r="A23" t="str">
        <f t="shared" ca="1" si="0"/>
        <v/>
      </c>
      <c r="B23" s="1" t="str">
        <f t="shared" ca="1" si="1"/>
        <v/>
      </c>
      <c r="C23" s="16" t="str">
        <f t="shared" ca="1" si="2"/>
        <v/>
      </c>
      <c r="D23" s="16" t="str">
        <f t="shared" ca="1" si="3"/>
        <v/>
      </c>
      <c r="E23" s="15" t="str">
        <f t="shared" ca="1" si="4"/>
        <v/>
      </c>
      <c r="N23" t="str">
        <f ca="1">youtube!AA23</f>
        <v/>
      </c>
      <c r="O23" t="str">
        <f ca="1">youtube!AB23</f>
        <v/>
      </c>
      <c r="R23" t="str">
        <f t="shared" ca="1" si="9"/>
        <v/>
      </c>
      <c r="S23" t="str">
        <f t="shared" ca="1" si="10"/>
        <v/>
      </c>
      <c r="U23" t="str">
        <f ca="1">IF(S23="","",IF(ROW()=2,0,IFERROR(MATCH(S23,$S$2:INDIRECT("S"&amp;ROW()-1),0),0)))</f>
        <v/>
      </c>
      <c r="V23" t="str">
        <f t="shared" ca="1" si="11"/>
        <v/>
      </c>
      <c r="X23" t="str">
        <f ca="1">youtube!T23</f>
        <v>Canada</v>
      </c>
      <c r="Y23" t="str">
        <f ca="1">youtube!U23</f>
        <v>America</v>
      </c>
      <c r="Z23">
        <f ca="1">youtube!V23</f>
        <v>74.400000000000006</v>
      </c>
      <c r="AC23" t="s">
        <v>117</v>
      </c>
      <c r="AD23" s="8">
        <v>68560157</v>
      </c>
      <c r="AE23" s="8">
        <v>68560157</v>
      </c>
      <c r="AF23" s="14">
        <f t="shared" si="12"/>
        <v>68.599999999999994</v>
      </c>
      <c r="AG23" s="12"/>
      <c r="AH23" t="str">
        <f>AC23</f>
        <v>Tanzania</v>
      </c>
      <c r="AI23" t="s">
        <v>325</v>
      </c>
      <c r="AJ23" t="s">
        <v>232</v>
      </c>
      <c r="AK23">
        <f t="shared" ca="1" si="13"/>
        <v>0</v>
      </c>
      <c r="AL23" t="str">
        <f t="shared" ca="1" si="14"/>
        <v/>
      </c>
      <c r="AM23" s="8" t="str">
        <f t="shared" ca="1" si="15"/>
        <v/>
      </c>
      <c r="AN23" t="str">
        <f t="shared" ca="1" si="16"/>
        <v/>
      </c>
      <c r="AO23" t="str">
        <f t="shared" ca="1" si="17"/>
        <v/>
      </c>
      <c r="AP23" s="7"/>
      <c r="AR23" s="6"/>
    </row>
    <row r="24" spans="1:44">
      <c r="A24" t="str">
        <f t="shared" ca="1" si="0"/>
        <v/>
      </c>
      <c r="B24" s="1" t="str">
        <f t="shared" ca="1" si="1"/>
        <v/>
      </c>
      <c r="C24" s="16" t="str">
        <f t="shared" ca="1" si="2"/>
        <v/>
      </c>
      <c r="D24" s="16" t="str">
        <f t="shared" ca="1" si="3"/>
        <v/>
      </c>
      <c r="E24" s="15" t="str">
        <f t="shared" ca="1" si="4"/>
        <v/>
      </c>
      <c r="N24" t="str">
        <f ca="1">youtube!AA24</f>
        <v/>
      </c>
      <c r="O24" t="str">
        <f ca="1">youtube!AB24</f>
        <v/>
      </c>
      <c r="R24" t="str">
        <f t="shared" ca="1" si="9"/>
        <v/>
      </c>
      <c r="S24" t="str">
        <f t="shared" ca="1" si="10"/>
        <v/>
      </c>
      <c r="U24" t="str">
        <f ca="1">IF(S24="","",IF(ROW()=2,0,IFERROR(MATCH(S24,$S$2:INDIRECT("S"&amp;ROW()-1),0),0)))</f>
        <v/>
      </c>
      <c r="V24" t="str">
        <f t="shared" ca="1" si="11"/>
        <v/>
      </c>
      <c r="X24" t="str">
        <f ca="1">youtube!T24</f>
        <v>India</v>
      </c>
      <c r="Y24" t="str">
        <f ca="1">youtube!U24</f>
        <v>Asia</v>
      </c>
      <c r="Z24">
        <f ca="1">youtube!V24</f>
        <v>72.5</v>
      </c>
      <c r="AC24" t="s">
        <v>118</v>
      </c>
      <c r="AD24" s="8">
        <v>66548530</v>
      </c>
      <c r="AE24" s="8">
        <v>66548530</v>
      </c>
      <c r="AF24" s="14">
        <f t="shared" si="12"/>
        <v>66.5</v>
      </c>
      <c r="AG24" s="12"/>
      <c r="AH24" t="str">
        <f>AC24</f>
        <v>France</v>
      </c>
      <c r="AI24" t="s">
        <v>325</v>
      </c>
      <c r="AJ24" t="s">
        <v>138</v>
      </c>
      <c r="AK24">
        <f t="shared" ca="1" si="13"/>
        <v>0</v>
      </c>
      <c r="AL24" t="str">
        <f t="shared" ca="1" si="14"/>
        <v/>
      </c>
      <c r="AM24" s="8" t="str">
        <f t="shared" ca="1" si="15"/>
        <v/>
      </c>
      <c r="AN24" t="str">
        <f t="shared" ca="1" si="16"/>
        <v/>
      </c>
      <c r="AO24" t="str">
        <f t="shared" ca="1" si="17"/>
        <v/>
      </c>
      <c r="AP24" s="7"/>
      <c r="AR24" s="6"/>
    </row>
    <row r="25" spans="1:44">
      <c r="A25" t="str">
        <f t="shared" ca="1" si="0"/>
        <v/>
      </c>
      <c r="B25" s="1" t="str">
        <f t="shared" ca="1" si="1"/>
        <v/>
      </c>
      <c r="C25" s="16" t="str">
        <f t="shared" ca="1" si="2"/>
        <v/>
      </c>
      <c r="D25" s="16" t="str">
        <f t="shared" ca="1" si="3"/>
        <v/>
      </c>
      <c r="E25" s="15" t="str">
        <f t="shared" ca="1" si="4"/>
        <v/>
      </c>
      <c r="N25" t="str">
        <f ca="1">youtube!AA25</f>
        <v/>
      </c>
      <c r="O25" t="str">
        <f ca="1">youtube!AB25</f>
        <v/>
      </c>
      <c r="R25" t="str">
        <f t="shared" ca="1" si="9"/>
        <v/>
      </c>
      <c r="S25" t="str">
        <f t="shared" ca="1" si="10"/>
        <v/>
      </c>
      <c r="U25" t="str">
        <f ca="1">IF(S25="","",IF(ROW()=2,0,IFERROR(MATCH(S25,$S$2:INDIRECT("S"&amp;ROW()-1),0),0)))</f>
        <v/>
      </c>
      <c r="V25" t="str">
        <f t="shared" ca="1" si="11"/>
        <v/>
      </c>
      <c r="X25" t="str">
        <f ca="1">youtube!T25</f>
        <v>South Korea</v>
      </c>
      <c r="Y25" t="str">
        <f ca="1">youtube!U25</f>
        <v>Asia</v>
      </c>
      <c r="Z25">
        <f ca="1">youtube!V25</f>
        <v>71.900000000000006</v>
      </c>
      <c r="AC25" t="s">
        <v>119</v>
      </c>
      <c r="AD25" s="8">
        <v>64007187</v>
      </c>
      <c r="AE25" s="8">
        <v>64007187</v>
      </c>
      <c r="AF25" s="14">
        <f t="shared" si="12"/>
        <v>64</v>
      </c>
      <c r="AG25" s="12"/>
      <c r="AH25" t="str">
        <f>AC25</f>
        <v>South Africa</v>
      </c>
      <c r="AI25" t="s">
        <v>325</v>
      </c>
      <c r="AJ25" t="s">
        <v>166</v>
      </c>
      <c r="AK25">
        <f t="shared" ca="1" si="13"/>
        <v>0</v>
      </c>
      <c r="AL25" t="str">
        <f t="shared" ca="1" si="14"/>
        <v/>
      </c>
      <c r="AM25" s="8" t="str">
        <f t="shared" ca="1" si="15"/>
        <v/>
      </c>
      <c r="AN25" t="str">
        <f t="shared" ca="1" si="16"/>
        <v/>
      </c>
      <c r="AO25" t="str">
        <f t="shared" ca="1" si="17"/>
        <v/>
      </c>
      <c r="AP25" s="7"/>
      <c r="AR25" s="6"/>
    </row>
    <row r="26" spans="1:44">
      <c r="A26" t="str">
        <f t="shared" ca="1" si="0"/>
        <v/>
      </c>
      <c r="B26" s="1" t="str">
        <f t="shared" ca="1" si="1"/>
        <v/>
      </c>
      <c r="C26" s="16" t="str">
        <f t="shared" ca="1" si="2"/>
        <v/>
      </c>
      <c r="D26" s="16" t="str">
        <f t="shared" ca="1" si="3"/>
        <v/>
      </c>
      <c r="E26" s="15" t="str">
        <f t="shared" ca="1" si="4"/>
        <v/>
      </c>
      <c r="N26" t="str">
        <f ca="1">youtube!AA26</f>
        <v/>
      </c>
      <c r="O26" t="str">
        <f ca="1">youtube!AB26</f>
        <v/>
      </c>
      <c r="R26" t="str">
        <f t="shared" ca="1" si="9"/>
        <v/>
      </c>
      <c r="S26" t="str">
        <f t="shared" ca="1" si="10"/>
        <v/>
      </c>
      <c r="U26" t="str">
        <f ca="1">IF(S26="","",IF(ROW()=2,0,IFERROR(MATCH(S26,$S$2:INDIRECT("S"&amp;ROW()-1),0),0)))</f>
        <v/>
      </c>
      <c r="V26" t="str">
        <f t="shared" ca="1" si="11"/>
        <v/>
      </c>
      <c r="X26" t="str">
        <f ca="1">youtube!T26</f>
        <v>Portugal</v>
      </c>
      <c r="Y26" t="str">
        <f ca="1">youtube!U26</f>
        <v>Europe</v>
      </c>
      <c r="Z26">
        <f ca="1">youtube!V26</f>
        <v>71.3</v>
      </c>
      <c r="AC26" t="s">
        <v>120</v>
      </c>
      <c r="AD26" s="8">
        <v>59342867</v>
      </c>
      <c r="AE26" s="8">
        <v>59342867</v>
      </c>
      <c r="AF26" s="14">
        <f t="shared" si="12"/>
        <v>59.3</v>
      </c>
      <c r="AG26" s="12"/>
      <c r="AH26" t="str">
        <f>AC26</f>
        <v>Italy</v>
      </c>
      <c r="AI26" t="s">
        <v>325</v>
      </c>
      <c r="AJ26" t="s">
        <v>236</v>
      </c>
      <c r="AK26">
        <f t="shared" ca="1" si="13"/>
        <v>0</v>
      </c>
      <c r="AL26" t="str">
        <f t="shared" ca="1" si="14"/>
        <v/>
      </c>
      <c r="AM26" s="8" t="str">
        <f t="shared" ca="1" si="15"/>
        <v/>
      </c>
      <c r="AN26" t="str">
        <f t="shared" ca="1" si="16"/>
        <v/>
      </c>
      <c r="AO26" t="str">
        <f t="shared" ca="1" si="17"/>
        <v/>
      </c>
      <c r="AP26" s="7"/>
      <c r="AR26" s="6"/>
    </row>
    <row r="27" spans="1:44">
      <c r="A27" t="str">
        <f t="shared" ca="1" si="0"/>
        <v/>
      </c>
      <c r="B27" s="1" t="str">
        <f t="shared" ca="1" si="1"/>
        <v/>
      </c>
      <c r="C27" s="16" t="str">
        <f t="shared" ca="1" si="2"/>
        <v/>
      </c>
      <c r="D27" s="16" t="str">
        <f t="shared" ca="1" si="3"/>
        <v/>
      </c>
      <c r="E27" s="15" t="str">
        <f t="shared" ca="1" si="4"/>
        <v/>
      </c>
      <c r="N27" t="str">
        <f ca="1">youtube!AA27</f>
        <v/>
      </c>
      <c r="O27" t="str">
        <f ca="1">youtube!AB27</f>
        <v/>
      </c>
      <c r="R27" t="str">
        <f t="shared" ca="1" si="9"/>
        <v/>
      </c>
      <c r="S27" t="str">
        <f t="shared" ca="1" si="10"/>
        <v/>
      </c>
      <c r="U27" t="str">
        <f ca="1">IF(S27="","",IF(ROW()=2,0,IFERROR(MATCH(S27,$S$2:INDIRECT("S"&amp;ROW()-1),0),0)))</f>
        <v/>
      </c>
      <c r="V27" t="str">
        <f t="shared" ca="1" si="11"/>
        <v/>
      </c>
      <c r="X27" t="str">
        <f ca="1">youtube!T27</f>
        <v>Belarus</v>
      </c>
      <c r="Y27" t="str">
        <f ca="1">youtube!U27</f>
        <v>Europe</v>
      </c>
      <c r="Z27">
        <f ca="1">youtube!V27</f>
        <v>71.099999999999994</v>
      </c>
      <c r="AC27" t="s">
        <v>121</v>
      </c>
      <c r="AD27" s="8">
        <v>56432944</v>
      </c>
      <c r="AE27" s="8">
        <v>56432944</v>
      </c>
      <c r="AF27" s="14">
        <f t="shared" si="12"/>
        <v>56.4</v>
      </c>
      <c r="AG27" s="12"/>
      <c r="AH27" t="str">
        <f>AC27</f>
        <v>Kenya</v>
      </c>
      <c r="AI27" t="s">
        <v>325</v>
      </c>
      <c r="AJ27" t="s">
        <v>121</v>
      </c>
      <c r="AK27">
        <f t="shared" ca="1" si="13"/>
        <v>0</v>
      </c>
      <c r="AL27" t="str">
        <f t="shared" ca="1" si="14"/>
        <v/>
      </c>
      <c r="AM27" s="8" t="str">
        <f t="shared" ca="1" si="15"/>
        <v/>
      </c>
      <c r="AN27" t="str">
        <f t="shared" ca="1" si="16"/>
        <v/>
      </c>
      <c r="AO27" t="str">
        <f t="shared" ca="1" si="17"/>
        <v/>
      </c>
      <c r="AP27" s="7"/>
      <c r="AR27" s="6"/>
    </row>
    <row r="28" spans="1:44">
      <c r="A28" t="str">
        <f t="shared" ca="1" si="0"/>
        <v/>
      </c>
      <c r="B28" s="1" t="str">
        <f t="shared" ca="1" si="1"/>
        <v/>
      </c>
      <c r="C28" s="16" t="str">
        <f t="shared" ca="1" si="2"/>
        <v/>
      </c>
      <c r="D28" s="16" t="str">
        <f t="shared" ca="1" si="3"/>
        <v/>
      </c>
      <c r="E28" s="15" t="str">
        <f t="shared" ca="1" si="4"/>
        <v/>
      </c>
      <c r="N28" t="str">
        <f ca="1">youtube!AA28</f>
        <v/>
      </c>
      <c r="O28" t="str">
        <f ca="1">youtube!AB28</f>
        <v/>
      </c>
      <c r="R28" t="str">
        <f t="shared" ca="1" si="9"/>
        <v/>
      </c>
      <c r="S28" t="str">
        <f t="shared" ca="1" si="10"/>
        <v/>
      </c>
      <c r="U28" t="str">
        <f ca="1">IF(S28="","",IF(ROW()=2,0,IFERROR(MATCH(S28,$S$2:INDIRECT("S"&amp;ROW()-1),0),0)))</f>
        <v/>
      </c>
      <c r="V28" t="str">
        <f t="shared" ca="1" si="11"/>
        <v/>
      </c>
      <c r="X28" t="str">
        <f ca="1">youtube!T28</f>
        <v>India</v>
      </c>
      <c r="Y28" t="str">
        <f ca="1">youtube!U28</f>
        <v>Asia</v>
      </c>
      <c r="Z28">
        <f ca="1">youtube!V28</f>
        <v>70.8</v>
      </c>
      <c r="AC28" t="s">
        <v>122</v>
      </c>
      <c r="AD28" s="8">
        <v>54500091</v>
      </c>
      <c r="AE28" s="8">
        <v>54500091</v>
      </c>
      <c r="AF28" s="14">
        <f t="shared" si="12"/>
        <v>54.5</v>
      </c>
      <c r="AG28" s="12"/>
      <c r="AH28" t="str">
        <f>AC28</f>
        <v>Myanmar</v>
      </c>
      <c r="AI28" t="s">
        <v>325</v>
      </c>
      <c r="AJ28" t="s">
        <v>235</v>
      </c>
      <c r="AK28">
        <f t="shared" ca="1" si="13"/>
        <v>0</v>
      </c>
      <c r="AL28" t="str">
        <f t="shared" ca="1" si="14"/>
        <v/>
      </c>
      <c r="AM28" s="8" t="str">
        <f t="shared" ca="1" si="15"/>
        <v/>
      </c>
      <c r="AN28" t="str">
        <f t="shared" ca="1" si="16"/>
        <v/>
      </c>
      <c r="AO28" t="str">
        <f t="shared" ca="1" si="17"/>
        <v/>
      </c>
      <c r="AP28" s="7"/>
      <c r="AR28" s="6"/>
    </row>
    <row r="29" spans="1:44">
      <c r="A29" t="str">
        <f t="shared" ca="1" si="0"/>
        <v/>
      </c>
      <c r="B29" s="1" t="str">
        <f t="shared" ca="1" si="1"/>
        <v/>
      </c>
      <c r="C29" s="16" t="str">
        <f t="shared" ca="1" si="2"/>
        <v/>
      </c>
      <c r="D29" s="16" t="str">
        <f t="shared" ca="1" si="3"/>
        <v/>
      </c>
      <c r="E29" s="15" t="str">
        <f t="shared" ca="1" si="4"/>
        <v/>
      </c>
      <c r="N29" t="str">
        <f ca="1">youtube!AA29</f>
        <v/>
      </c>
      <c r="O29" t="str">
        <f ca="1">youtube!AB29</f>
        <v/>
      </c>
      <c r="R29" t="str">
        <f t="shared" ca="1" si="9"/>
        <v/>
      </c>
      <c r="S29" t="str">
        <f t="shared" ca="1" si="10"/>
        <v/>
      </c>
      <c r="U29" t="str">
        <f ca="1">IF(S29="","",IF(ROW()=2,0,IFERROR(MATCH(S29,$S$2:INDIRECT("S"&amp;ROW()-1),0),0)))</f>
        <v/>
      </c>
      <c r="V29" t="str">
        <f t="shared" ca="1" si="11"/>
        <v/>
      </c>
      <c r="X29" t="str">
        <f ca="1">youtube!T29</f>
        <v>India</v>
      </c>
      <c r="Y29" t="str">
        <f ca="1">youtube!U29</f>
        <v>Asia</v>
      </c>
      <c r="Z29">
        <f ca="1">youtube!V29</f>
        <v>70.2</v>
      </c>
      <c r="AC29" t="s">
        <v>123</v>
      </c>
      <c r="AD29" s="8">
        <v>52886363</v>
      </c>
      <c r="AE29" s="8">
        <v>52886363</v>
      </c>
      <c r="AF29" s="14">
        <f t="shared" si="12"/>
        <v>52.9</v>
      </c>
      <c r="AG29" s="12"/>
      <c r="AH29" t="str">
        <f>AC29</f>
        <v>Colombia</v>
      </c>
      <c r="AI29" t="s">
        <v>325</v>
      </c>
      <c r="AJ29" t="s">
        <v>206</v>
      </c>
      <c r="AK29">
        <f t="shared" ca="1" si="13"/>
        <v>0</v>
      </c>
      <c r="AL29" t="str">
        <f t="shared" ca="1" si="14"/>
        <v/>
      </c>
      <c r="AM29" s="8" t="str">
        <f t="shared" ca="1" si="15"/>
        <v/>
      </c>
      <c r="AN29" t="str">
        <f t="shared" ca="1" si="16"/>
        <v/>
      </c>
      <c r="AO29" t="str">
        <f t="shared" ca="1" si="17"/>
        <v/>
      </c>
      <c r="AP29" s="7"/>
      <c r="AR29" s="6"/>
    </row>
    <row r="30" spans="1:44">
      <c r="A30" t="str">
        <f t="shared" ca="1" si="0"/>
        <v/>
      </c>
      <c r="B30" s="1" t="str">
        <f t="shared" ca="1" si="1"/>
        <v/>
      </c>
      <c r="C30" s="16" t="str">
        <f t="shared" ca="1" si="2"/>
        <v/>
      </c>
      <c r="D30" s="16" t="str">
        <f t="shared" ca="1" si="3"/>
        <v/>
      </c>
      <c r="E30" s="15" t="str">
        <f t="shared" ca="1" si="4"/>
        <v/>
      </c>
      <c r="N30" t="str">
        <f ca="1">youtube!AA30</f>
        <v/>
      </c>
      <c r="O30" t="str">
        <f ca="1">youtube!AB30</f>
        <v/>
      </c>
      <c r="R30" t="str">
        <f t="shared" ca="1" si="9"/>
        <v/>
      </c>
      <c r="S30" t="str">
        <f t="shared" ca="1" si="10"/>
        <v/>
      </c>
      <c r="U30" t="str">
        <f ca="1">IF(S30="","",IF(ROW()=2,0,IFERROR(MATCH(S30,$S$2:INDIRECT("S"&amp;ROW()-1),0),0)))</f>
        <v/>
      </c>
      <c r="V30" t="str">
        <f t="shared" ca="1" si="11"/>
        <v/>
      </c>
      <c r="X30" t="str">
        <f ca="1">youtube!T30</f>
        <v>USA</v>
      </c>
      <c r="Y30" t="str">
        <f ca="1">youtube!U30</f>
        <v>America</v>
      </c>
      <c r="Z30">
        <f ca="1">youtube!V30</f>
        <v>69.2</v>
      </c>
      <c r="AC30" t="s">
        <v>32</v>
      </c>
      <c r="AD30" s="8">
        <v>51717590</v>
      </c>
      <c r="AE30" s="8">
        <v>51717590</v>
      </c>
      <c r="AF30" s="14">
        <f t="shared" si="12"/>
        <v>51.7</v>
      </c>
      <c r="AG30" s="12"/>
      <c r="AH30" t="str">
        <f>AC30</f>
        <v>South Korea</v>
      </c>
      <c r="AI30" t="s">
        <v>325</v>
      </c>
      <c r="AJ30" t="s">
        <v>194</v>
      </c>
      <c r="AK30">
        <f t="shared" ca="1" si="13"/>
        <v>0</v>
      </c>
      <c r="AL30" t="str">
        <f t="shared" ca="1" si="14"/>
        <v/>
      </c>
      <c r="AM30" s="8" t="str">
        <f t="shared" ca="1" si="15"/>
        <v/>
      </c>
      <c r="AN30" t="str">
        <f t="shared" ca="1" si="16"/>
        <v/>
      </c>
      <c r="AO30" t="str">
        <f t="shared" ca="1" si="17"/>
        <v/>
      </c>
      <c r="AR30" s="6"/>
    </row>
    <row r="31" spans="1:44">
      <c r="A31" t="str">
        <f t="shared" ca="1" si="0"/>
        <v/>
      </c>
      <c r="B31" s="1" t="str">
        <f t="shared" ca="1" si="1"/>
        <v/>
      </c>
      <c r="C31" s="16" t="str">
        <f t="shared" ca="1" si="2"/>
        <v/>
      </c>
      <c r="D31" s="16" t="str">
        <f t="shared" ca="1" si="3"/>
        <v/>
      </c>
      <c r="E31" s="15" t="str">
        <f t="shared" ca="1" si="4"/>
        <v/>
      </c>
      <c r="N31" t="str">
        <f ca="1">youtube!AA31</f>
        <v/>
      </c>
      <c r="O31" t="str">
        <f ca="1">youtube!AB31</f>
        <v/>
      </c>
      <c r="R31" t="str">
        <f t="shared" ca="1" si="9"/>
        <v/>
      </c>
      <c r="S31" t="str">
        <f t="shared" ca="1" si="10"/>
        <v/>
      </c>
      <c r="U31" t="str">
        <f ca="1">IF(S31="","",IF(ROW()=2,0,IFERROR(MATCH(S31,$S$2:INDIRECT("S"&amp;ROW()-1),0),0)))</f>
        <v/>
      </c>
      <c r="V31" t="str">
        <f t="shared" ca="1" si="11"/>
        <v/>
      </c>
      <c r="X31" t="str">
        <f ca="1">youtube!T31</f>
        <v>United Arab Emirates</v>
      </c>
      <c r="Y31" t="str">
        <f ca="1">youtube!U31</f>
        <v>Asia</v>
      </c>
      <c r="Z31">
        <f ca="1">youtube!V31</f>
        <v>68.900000000000006</v>
      </c>
      <c r="AC31" t="s">
        <v>124</v>
      </c>
      <c r="AD31" s="8">
        <v>50448963</v>
      </c>
      <c r="AE31" s="8">
        <v>50448963</v>
      </c>
      <c r="AF31" s="14">
        <f t="shared" si="12"/>
        <v>50.4</v>
      </c>
      <c r="AG31" s="12"/>
      <c r="AH31" t="str">
        <f>AC31</f>
        <v>Sudan</v>
      </c>
      <c r="AI31" t="s">
        <v>325</v>
      </c>
      <c r="AJ31" t="s">
        <v>141</v>
      </c>
      <c r="AK31">
        <f t="shared" ca="1" si="13"/>
        <v>0</v>
      </c>
      <c r="AL31" t="str">
        <f t="shared" ca="1" si="14"/>
        <v/>
      </c>
      <c r="AM31" s="8" t="str">
        <f t="shared" ca="1" si="15"/>
        <v/>
      </c>
      <c r="AN31" t="str">
        <f t="shared" ca="1" si="16"/>
        <v/>
      </c>
      <c r="AO31" t="str">
        <f t="shared" ca="1" si="17"/>
        <v/>
      </c>
      <c r="AP31" s="7"/>
      <c r="AR31" s="6"/>
    </row>
    <row r="32" spans="1:44">
      <c r="A32" t="str">
        <f t="shared" ca="1" si="0"/>
        <v/>
      </c>
      <c r="B32" s="1" t="str">
        <f t="shared" ca="1" si="1"/>
        <v/>
      </c>
      <c r="C32" s="16" t="str">
        <f t="shared" ca="1" si="2"/>
        <v/>
      </c>
      <c r="D32" s="16" t="str">
        <f t="shared" ca="1" si="3"/>
        <v/>
      </c>
      <c r="E32" s="15" t="str">
        <f t="shared" ca="1" si="4"/>
        <v/>
      </c>
      <c r="N32" t="str">
        <f ca="1">youtube!AA32</f>
        <v/>
      </c>
      <c r="O32" t="str">
        <f ca="1">youtube!AB32</f>
        <v/>
      </c>
      <c r="R32" t="str">
        <f t="shared" ca="1" si="9"/>
        <v/>
      </c>
      <c r="S32" t="str">
        <f t="shared" ca="1" si="10"/>
        <v/>
      </c>
      <c r="U32" t="str">
        <f ca="1">IF(S32="","",IF(ROW()=2,0,IFERROR(MATCH(S32,$S$2:INDIRECT("S"&amp;ROW()-1),0),0)))</f>
        <v/>
      </c>
      <c r="V32" t="str">
        <f t="shared" ca="1" si="11"/>
        <v/>
      </c>
      <c r="X32" t="str">
        <f ca="1">youtube!T32</f>
        <v>India</v>
      </c>
      <c r="Y32" t="str">
        <f ca="1">youtube!U32</f>
        <v>Asia</v>
      </c>
      <c r="Z32">
        <f ca="1">youtube!V32</f>
        <v>68.599999999999994</v>
      </c>
      <c r="AC32" t="s">
        <v>125</v>
      </c>
      <c r="AD32" s="8">
        <v>50015092</v>
      </c>
      <c r="AE32" s="8">
        <v>50015092</v>
      </c>
      <c r="AF32" s="14">
        <f t="shared" si="12"/>
        <v>50</v>
      </c>
      <c r="AG32" s="12"/>
      <c r="AH32" t="str">
        <f>AC32</f>
        <v>Uganda</v>
      </c>
      <c r="AI32" t="s">
        <v>325</v>
      </c>
      <c r="AJ32" t="s">
        <v>154</v>
      </c>
      <c r="AK32">
        <f t="shared" ca="1" si="13"/>
        <v>0</v>
      </c>
      <c r="AL32" t="str">
        <f t="shared" ca="1" si="14"/>
        <v/>
      </c>
      <c r="AM32" s="8" t="str">
        <f t="shared" ca="1" si="15"/>
        <v/>
      </c>
      <c r="AN32" t="str">
        <f t="shared" ca="1" si="16"/>
        <v/>
      </c>
      <c r="AO32" t="str">
        <f t="shared" ca="1" si="17"/>
        <v/>
      </c>
      <c r="AP32" s="7"/>
      <c r="AR32" s="6"/>
    </row>
    <row r="33" spans="1:44">
      <c r="A33" t="str">
        <f t="shared" ca="1" si="0"/>
        <v/>
      </c>
      <c r="B33" s="1" t="str">
        <f t="shared" ca="1" si="1"/>
        <v/>
      </c>
      <c r="C33" s="16" t="str">
        <f t="shared" ca="1" si="2"/>
        <v/>
      </c>
      <c r="D33" s="16" t="str">
        <f t="shared" ca="1" si="3"/>
        <v/>
      </c>
      <c r="E33" s="15" t="str">
        <f t="shared" ca="1" si="4"/>
        <v/>
      </c>
      <c r="N33" t="str">
        <f ca="1">youtube!AA33</f>
        <v/>
      </c>
      <c r="O33" t="str">
        <f ca="1">youtube!AB33</f>
        <v/>
      </c>
      <c r="R33" t="str">
        <f t="shared" ca="1" si="9"/>
        <v/>
      </c>
      <c r="S33" t="str">
        <f t="shared" ca="1" si="10"/>
        <v/>
      </c>
      <c r="U33" t="str">
        <f ca="1">IF(S33="","",IF(ROW()=2,0,IFERROR(MATCH(S33,$S$2:INDIRECT("S"&amp;ROW()-1),0),0)))</f>
        <v/>
      </c>
      <c r="V33" t="str">
        <f t="shared" ca="1" si="11"/>
        <v/>
      </c>
      <c r="X33" t="str">
        <f ca="1">youtube!T33</f>
        <v>USA</v>
      </c>
      <c r="Y33" t="str">
        <f ca="1">youtube!U33</f>
        <v>America</v>
      </c>
      <c r="Z33">
        <f ca="1">youtube!V33</f>
        <v>67.900000000000006</v>
      </c>
      <c r="AC33" t="s">
        <v>126</v>
      </c>
      <c r="AD33" s="8">
        <v>47910526</v>
      </c>
      <c r="AE33" s="8">
        <v>47910526</v>
      </c>
      <c r="AF33" s="14">
        <f t="shared" si="12"/>
        <v>47.9</v>
      </c>
      <c r="AG33" s="12"/>
      <c r="AH33" t="str">
        <f>AC33</f>
        <v>Spain</v>
      </c>
      <c r="AI33" t="s">
        <v>325</v>
      </c>
      <c r="AJ33" t="s">
        <v>150</v>
      </c>
      <c r="AK33">
        <f t="shared" ca="1" si="13"/>
        <v>0</v>
      </c>
      <c r="AL33" t="str">
        <f t="shared" ca="1" si="14"/>
        <v/>
      </c>
      <c r="AM33" s="8" t="str">
        <f t="shared" ca="1" si="15"/>
        <v/>
      </c>
      <c r="AN33" t="str">
        <f t="shared" ca="1" si="16"/>
        <v/>
      </c>
      <c r="AO33" t="str">
        <f t="shared" ca="1" si="17"/>
        <v/>
      </c>
      <c r="AP33" s="7"/>
      <c r="AR33" s="6"/>
    </row>
    <row r="34" spans="1:44">
      <c r="A34" t="str">
        <f t="shared" ca="1" si="0"/>
        <v/>
      </c>
      <c r="B34" s="1" t="str">
        <f t="shared" ca="1" si="1"/>
        <v/>
      </c>
      <c r="C34" s="16" t="str">
        <f t="shared" ca="1" si="2"/>
        <v/>
      </c>
      <c r="D34" s="16" t="str">
        <f t="shared" ca="1" si="3"/>
        <v/>
      </c>
      <c r="E34" s="15" t="str">
        <f t="shared" ca="1" si="4"/>
        <v/>
      </c>
      <c r="N34" t="str">
        <f ca="1">youtube!AA34</f>
        <v/>
      </c>
      <c r="O34" t="str">
        <f ca="1">youtube!AB34</f>
        <v/>
      </c>
      <c r="R34" t="str">
        <f t="shared" ca="1" si="9"/>
        <v/>
      </c>
      <c r="S34" t="str">
        <f t="shared" ca="1" si="10"/>
        <v/>
      </c>
      <c r="U34" t="str">
        <f ca="1">IF(S34="","",IF(ROW()=2,0,IFERROR(MATCH(S34,$S$2:INDIRECT("S"&amp;ROW()-1),0),0)))</f>
        <v/>
      </c>
      <c r="V34" t="str">
        <f t="shared" ca="1" si="11"/>
        <v/>
      </c>
      <c r="X34" t="str">
        <f ca="1">youtube!T34</f>
        <v>Brazil</v>
      </c>
      <c r="Y34" t="str">
        <f ca="1">youtube!U34</f>
        <v>America</v>
      </c>
      <c r="Z34">
        <f ca="1">youtube!V34</f>
        <v>67.5</v>
      </c>
      <c r="AC34" t="s">
        <v>127</v>
      </c>
      <c r="AD34" s="8">
        <v>46814308</v>
      </c>
      <c r="AE34" s="8">
        <v>46814308</v>
      </c>
      <c r="AF34" s="14">
        <f t="shared" si="12"/>
        <v>46.8</v>
      </c>
      <c r="AG34" s="12"/>
      <c r="AH34" t="str">
        <f>AC34</f>
        <v>Algeria</v>
      </c>
      <c r="AI34" t="s">
        <v>325</v>
      </c>
      <c r="AJ34" t="s">
        <v>214</v>
      </c>
      <c r="AK34">
        <f t="shared" ca="1" si="13"/>
        <v>0</v>
      </c>
      <c r="AL34" t="str">
        <f t="shared" ca="1" si="14"/>
        <v/>
      </c>
      <c r="AM34" s="8" t="str">
        <f t="shared" ca="1" si="15"/>
        <v/>
      </c>
      <c r="AN34" t="str">
        <f t="shared" ca="1" si="16"/>
        <v/>
      </c>
      <c r="AO34" t="str">
        <f t="shared" ca="1" si="17"/>
        <v/>
      </c>
      <c r="AP34" s="7"/>
      <c r="AR34" s="6"/>
    </row>
    <row r="35" spans="1:44">
      <c r="A35" t="str">
        <f t="shared" ca="1" si="0"/>
        <v/>
      </c>
      <c r="B35" s="1" t="str">
        <f t="shared" ca="1" si="1"/>
        <v/>
      </c>
      <c r="C35" s="16" t="str">
        <f t="shared" ca="1" si="2"/>
        <v/>
      </c>
      <c r="D35" s="16" t="str">
        <f t="shared" ca="1" si="3"/>
        <v/>
      </c>
      <c r="E35" s="15" t="str">
        <f t="shared" ca="1" si="4"/>
        <v/>
      </c>
      <c r="N35" t="str">
        <f ca="1">youtube!AA35</f>
        <v/>
      </c>
      <c r="O35" t="str">
        <f ca="1">youtube!AB35</f>
        <v/>
      </c>
      <c r="R35" t="str">
        <f t="shared" ca="1" si="9"/>
        <v/>
      </c>
      <c r="S35" t="str">
        <f t="shared" ca="1" si="10"/>
        <v/>
      </c>
      <c r="U35" t="str">
        <f ca="1">IF(S35="","",IF(ROW()=2,0,IFERROR(MATCH(S35,$S$2:INDIRECT("S"&amp;ROW()-1),0),0)))</f>
        <v/>
      </c>
      <c r="V35" t="str">
        <f t="shared" ca="1" si="11"/>
        <v/>
      </c>
      <c r="X35" t="str">
        <f ca="1">youtube!T35</f>
        <v>Argentina</v>
      </c>
      <c r="Y35" t="str">
        <f ca="1">youtube!U35</f>
        <v>America</v>
      </c>
      <c r="Z35">
        <f ca="1">youtube!V35</f>
        <v>67</v>
      </c>
      <c r="AC35" t="s">
        <v>128</v>
      </c>
      <c r="AD35" s="8">
        <v>46042015</v>
      </c>
      <c r="AE35" s="8">
        <v>46042015</v>
      </c>
      <c r="AF35" s="14">
        <f t="shared" si="12"/>
        <v>46</v>
      </c>
      <c r="AG35" s="12"/>
      <c r="AH35" t="str">
        <f>AC35</f>
        <v>Iraq</v>
      </c>
      <c r="AI35" t="s">
        <v>325</v>
      </c>
      <c r="AJ35" t="s">
        <v>245</v>
      </c>
      <c r="AK35">
        <f t="shared" ca="1" si="13"/>
        <v>0</v>
      </c>
      <c r="AL35" t="str">
        <f t="shared" ca="1" si="14"/>
        <v/>
      </c>
      <c r="AM35" s="8" t="str">
        <f t="shared" ca="1" si="15"/>
        <v/>
      </c>
      <c r="AN35" t="str">
        <f t="shared" ca="1" si="16"/>
        <v/>
      </c>
      <c r="AO35" t="str">
        <f t="shared" ca="1" si="17"/>
        <v/>
      </c>
      <c r="AP35" s="7"/>
      <c r="AR35" s="6"/>
    </row>
    <row r="36" spans="1:44">
      <c r="A36" t="str">
        <f t="shared" ca="1" si="0"/>
        <v/>
      </c>
      <c r="B36" s="1" t="str">
        <f t="shared" ca="1" si="1"/>
        <v/>
      </c>
      <c r="C36" s="16" t="str">
        <f t="shared" ca="1" si="2"/>
        <v/>
      </c>
      <c r="D36" s="16" t="str">
        <f t="shared" ca="1" si="3"/>
        <v/>
      </c>
      <c r="E36" s="15" t="str">
        <f t="shared" ca="1" si="4"/>
        <v/>
      </c>
      <c r="N36" t="str">
        <f ca="1">youtube!AA36</f>
        <v/>
      </c>
      <c r="O36" t="str">
        <f ca="1">youtube!AB36</f>
        <v/>
      </c>
      <c r="R36" t="str">
        <f t="shared" ca="1" si="9"/>
        <v/>
      </c>
      <c r="S36" t="str">
        <f t="shared" ca="1" si="10"/>
        <v/>
      </c>
      <c r="U36" t="str">
        <f ca="1">IF(S36="","",IF(ROW()=2,0,IFERROR(MATCH(S36,$S$2:INDIRECT("S"&amp;ROW()-1),0),0)))</f>
        <v/>
      </c>
      <c r="V36" t="str">
        <f t="shared" ca="1" si="11"/>
        <v/>
      </c>
      <c r="X36" t="str">
        <f ca="1">youtube!T36</f>
        <v>India</v>
      </c>
      <c r="Y36" t="str">
        <f ca="1">youtube!U36</f>
        <v>Asia</v>
      </c>
      <c r="Z36">
        <f ca="1">youtube!V36</f>
        <v>66.599999999999994</v>
      </c>
      <c r="AC36" t="s">
        <v>62</v>
      </c>
      <c r="AD36" s="8">
        <v>45696159</v>
      </c>
      <c r="AE36" s="8">
        <v>45696159</v>
      </c>
      <c r="AF36" s="14">
        <f t="shared" si="12"/>
        <v>45.7</v>
      </c>
      <c r="AG36" s="12"/>
      <c r="AH36" t="str">
        <f>AC36</f>
        <v>Argentina</v>
      </c>
      <c r="AI36" t="s">
        <v>325</v>
      </c>
      <c r="AJ36" t="s">
        <v>270</v>
      </c>
      <c r="AK36">
        <f t="shared" ca="1" si="13"/>
        <v>0</v>
      </c>
      <c r="AL36" t="str">
        <f t="shared" ca="1" si="14"/>
        <v/>
      </c>
      <c r="AM36" s="8" t="str">
        <f t="shared" ca="1" si="15"/>
        <v/>
      </c>
      <c r="AN36" t="str">
        <f t="shared" ca="1" si="16"/>
        <v/>
      </c>
      <c r="AO36" t="str">
        <f t="shared" ca="1" si="17"/>
        <v/>
      </c>
      <c r="AP36" s="7"/>
      <c r="AR36" s="6"/>
    </row>
    <row r="37" spans="1:44">
      <c r="A37" t="str">
        <f t="shared" ca="1" si="0"/>
        <v/>
      </c>
      <c r="B37" s="1" t="str">
        <f t="shared" ca="1" si="1"/>
        <v/>
      </c>
      <c r="C37" s="16" t="str">
        <f t="shared" ca="1" si="2"/>
        <v/>
      </c>
      <c r="D37" s="16" t="str">
        <f t="shared" ca="1" si="3"/>
        <v/>
      </c>
      <c r="E37" s="15" t="str">
        <f t="shared" ca="1" si="4"/>
        <v/>
      </c>
      <c r="N37" t="str">
        <f ca="1">youtube!AA37</f>
        <v/>
      </c>
      <c r="O37" t="str">
        <f ca="1">youtube!AB37</f>
        <v/>
      </c>
      <c r="R37" t="str">
        <f t="shared" ca="1" si="9"/>
        <v/>
      </c>
      <c r="S37" t="str">
        <f t="shared" ca="1" si="10"/>
        <v/>
      </c>
      <c r="U37" t="str">
        <f ca="1">IF(S37="","",IF(ROW()=2,0,IFERROR(MATCH(S37,$S$2:INDIRECT("S"&amp;ROW()-1),0),0)))</f>
        <v/>
      </c>
      <c r="V37" t="str">
        <f t="shared" ca="1" si="11"/>
        <v/>
      </c>
      <c r="X37" t="str">
        <f ca="1">youtube!T37</f>
        <v>India</v>
      </c>
      <c r="Y37" t="str">
        <f ca="1">youtube!U37</f>
        <v>Asia</v>
      </c>
      <c r="Z37">
        <f ca="1">youtube!V37</f>
        <v>63.6</v>
      </c>
      <c r="AC37" t="s">
        <v>129</v>
      </c>
      <c r="AD37" s="8">
        <v>42647492</v>
      </c>
      <c r="AE37" s="8">
        <v>42647492</v>
      </c>
      <c r="AF37" s="14">
        <f t="shared" si="12"/>
        <v>42.6</v>
      </c>
      <c r="AG37" s="12"/>
      <c r="AH37" t="str">
        <f>AC37</f>
        <v>Afghanistan</v>
      </c>
      <c r="AI37" t="s">
        <v>325</v>
      </c>
      <c r="AJ37" t="s">
        <v>132</v>
      </c>
      <c r="AK37">
        <f t="shared" ca="1" si="13"/>
        <v>0</v>
      </c>
      <c r="AL37" t="str">
        <f t="shared" ca="1" si="14"/>
        <v/>
      </c>
      <c r="AM37" s="8" t="str">
        <f t="shared" ca="1" si="15"/>
        <v/>
      </c>
      <c r="AN37" t="str">
        <f t="shared" ca="1" si="16"/>
        <v/>
      </c>
      <c r="AO37" t="str">
        <f t="shared" ca="1" si="17"/>
        <v/>
      </c>
      <c r="AP37" s="7"/>
      <c r="AR37" s="6"/>
    </row>
    <row r="38" spans="1:44">
      <c r="A38" t="str">
        <f t="shared" ca="1" si="0"/>
        <v/>
      </c>
      <c r="B38" s="1" t="str">
        <f t="shared" ca="1" si="1"/>
        <v/>
      </c>
      <c r="C38" s="16" t="str">
        <f t="shared" ca="1" si="2"/>
        <v/>
      </c>
      <c r="D38" s="16" t="str">
        <f t="shared" ca="1" si="3"/>
        <v/>
      </c>
      <c r="E38" s="15" t="str">
        <f t="shared" ca="1" si="4"/>
        <v/>
      </c>
      <c r="N38" t="str">
        <f ca="1">youtube!AA38</f>
        <v/>
      </c>
      <c r="O38" t="str">
        <f ca="1">youtube!AB38</f>
        <v/>
      </c>
      <c r="R38" t="str">
        <f t="shared" ca="1" si="9"/>
        <v/>
      </c>
      <c r="S38" t="str">
        <f t="shared" ca="1" si="10"/>
        <v/>
      </c>
      <c r="U38" t="str">
        <f ca="1">IF(S38="","",IF(ROW()=2,0,IFERROR(MATCH(S38,$S$2:INDIRECT("S"&amp;ROW()-1),0),0)))</f>
        <v/>
      </c>
      <c r="V38" t="str">
        <f t="shared" ca="1" si="11"/>
        <v/>
      </c>
      <c r="X38" t="str">
        <f ca="1">youtube!T38</f>
        <v>USA</v>
      </c>
      <c r="Y38" t="str">
        <f ca="1">youtube!U38</f>
        <v>America</v>
      </c>
      <c r="Z38">
        <f ca="1">youtube!V38</f>
        <v>63.2</v>
      </c>
      <c r="AC38" t="s">
        <v>130</v>
      </c>
      <c r="AD38" s="8">
        <v>40583164</v>
      </c>
      <c r="AE38" s="8">
        <v>40583164</v>
      </c>
      <c r="AF38" s="14">
        <f t="shared" si="12"/>
        <v>40.6</v>
      </c>
      <c r="AG38" s="12"/>
      <c r="AH38" t="str">
        <f>AC38</f>
        <v>Yemen</v>
      </c>
      <c r="AI38" t="s">
        <v>325</v>
      </c>
      <c r="AJ38" t="s">
        <v>137</v>
      </c>
      <c r="AK38">
        <f t="shared" ca="1" si="13"/>
        <v>0</v>
      </c>
      <c r="AL38" t="str">
        <f t="shared" ca="1" si="14"/>
        <v/>
      </c>
      <c r="AM38" s="8" t="str">
        <f t="shared" ca="1" si="15"/>
        <v/>
      </c>
      <c r="AN38" t="str">
        <f t="shared" ca="1" si="16"/>
        <v/>
      </c>
      <c r="AO38" t="str">
        <f t="shared" ca="1" si="17"/>
        <v/>
      </c>
      <c r="AP38" s="7"/>
      <c r="AR38" s="6"/>
    </row>
    <row r="39" spans="1:44">
      <c r="A39" t="str">
        <f t="shared" ca="1" si="0"/>
        <v/>
      </c>
      <c r="B39" s="1" t="str">
        <f t="shared" ca="1" si="1"/>
        <v/>
      </c>
      <c r="C39" s="16" t="str">
        <f t="shared" ca="1" si="2"/>
        <v/>
      </c>
      <c r="D39" s="16" t="str">
        <f t="shared" ca="1" si="3"/>
        <v/>
      </c>
      <c r="E39" s="15" t="str">
        <f t="shared" ca="1" si="4"/>
        <v/>
      </c>
      <c r="N39" t="str">
        <f ca="1">youtube!AA39</f>
        <v/>
      </c>
      <c r="O39" t="str">
        <f ca="1">youtube!AB39</f>
        <v/>
      </c>
      <c r="R39" t="str">
        <f t="shared" ca="1" si="9"/>
        <v/>
      </c>
      <c r="S39" t="str">
        <f t="shared" ca="1" si="10"/>
        <v/>
      </c>
      <c r="U39" t="str">
        <f ca="1">IF(S39="","",IF(ROW()=2,0,IFERROR(MATCH(S39,$S$2:INDIRECT("S"&amp;ROW()-1),0),0)))</f>
        <v/>
      </c>
      <c r="V39" t="str">
        <f t="shared" ca="1" si="11"/>
        <v/>
      </c>
      <c r="X39" t="str">
        <f ca="1">youtube!T39</f>
        <v>India</v>
      </c>
      <c r="Y39" t="str">
        <f ca="1">youtube!U39</f>
        <v>Asia</v>
      </c>
      <c r="Z39">
        <f ca="1">youtube!V39</f>
        <v>62.8</v>
      </c>
      <c r="AC39" t="s">
        <v>42</v>
      </c>
      <c r="AD39" s="8">
        <v>39742430</v>
      </c>
      <c r="AE39" s="8">
        <v>39742430</v>
      </c>
      <c r="AF39" s="14">
        <f t="shared" si="12"/>
        <v>39.700000000000003</v>
      </c>
      <c r="AG39" s="12"/>
      <c r="AH39" t="str">
        <f>AC39</f>
        <v>Canada</v>
      </c>
      <c r="AI39" t="s">
        <v>325</v>
      </c>
      <c r="AJ39" t="s">
        <v>227</v>
      </c>
      <c r="AK39">
        <f t="shared" ca="1" si="13"/>
        <v>0</v>
      </c>
      <c r="AL39" t="str">
        <f t="shared" ca="1" si="14"/>
        <v/>
      </c>
      <c r="AM39" s="8" t="str">
        <f t="shared" ca="1" si="15"/>
        <v/>
      </c>
      <c r="AN39" t="str">
        <f t="shared" ca="1" si="16"/>
        <v/>
      </c>
      <c r="AO39" t="str">
        <f t="shared" ca="1" si="17"/>
        <v/>
      </c>
      <c r="AP39" s="7"/>
      <c r="AR39" s="6"/>
    </row>
    <row r="40" spans="1:44">
      <c r="A40" t="str">
        <f t="shared" ca="1" si="0"/>
        <v/>
      </c>
      <c r="B40" s="1" t="str">
        <f t="shared" ca="1" si="1"/>
        <v/>
      </c>
      <c r="C40" s="16" t="str">
        <f t="shared" ca="1" si="2"/>
        <v/>
      </c>
      <c r="D40" s="16" t="str">
        <f t="shared" ca="1" si="3"/>
        <v/>
      </c>
      <c r="E40" s="15" t="str">
        <f t="shared" ca="1" si="4"/>
        <v/>
      </c>
      <c r="N40" t="str">
        <f ca="1">youtube!AA40</f>
        <v/>
      </c>
      <c r="O40" t="str">
        <f ca="1">youtube!AB40</f>
        <v/>
      </c>
      <c r="R40" t="str">
        <f t="shared" ca="1" si="9"/>
        <v/>
      </c>
      <c r="S40" t="str">
        <f t="shared" ca="1" si="10"/>
        <v/>
      </c>
      <c r="U40" t="str">
        <f ca="1">IF(S40="","",IF(ROW()=2,0,IFERROR(MATCH(S40,$S$2:INDIRECT("S"&amp;ROW()-1),0),0)))</f>
        <v/>
      </c>
      <c r="V40" t="str">
        <f t="shared" ca="1" si="11"/>
        <v/>
      </c>
      <c r="X40" t="str">
        <f ca="1">youtube!T40</f>
        <v>USA</v>
      </c>
      <c r="Y40" t="str">
        <f ca="1">youtube!U40</f>
        <v>America</v>
      </c>
      <c r="Z40">
        <f ca="1">youtube!V40</f>
        <v>62.8</v>
      </c>
      <c r="AC40" t="s">
        <v>131</v>
      </c>
      <c r="AD40" s="8">
        <v>38539201</v>
      </c>
      <c r="AE40" s="8">
        <v>38539201</v>
      </c>
      <c r="AF40" s="14">
        <f t="shared" si="12"/>
        <v>38.5</v>
      </c>
      <c r="AG40" s="12"/>
      <c r="AH40" t="str">
        <f>AC40</f>
        <v>Poland</v>
      </c>
      <c r="AI40" t="s">
        <v>325</v>
      </c>
      <c r="AJ40" t="s">
        <v>146</v>
      </c>
      <c r="AK40">
        <f t="shared" ca="1" si="13"/>
        <v>0</v>
      </c>
      <c r="AL40" t="str">
        <f t="shared" ca="1" si="14"/>
        <v/>
      </c>
      <c r="AM40" s="8" t="str">
        <f t="shared" ca="1" si="15"/>
        <v/>
      </c>
      <c r="AN40" t="str">
        <f t="shared" ca="1" si="16"/>
        <v/>
      </c>
      <c r="AO40" t="str">
        <f t="shared" ca="1" si="17"/>
        <v/>
      </c>
      <c r="AP40" s="7"/>
      <c r="AR40" s="6"/>
    </row>
    <row r="41" spans="1:44">
      <c r="A41" t="str">
        <f t="shared" ca="1" si="0"/>
        <v/>
      </c>
      <c r="B41" s="1" t="str">
        <f t="shared" ca="1" si="1"/>
        <v/>
      </c>
      <c r="C41" s="16" t="str">
        <f t="shared" ca="1" si="2"/>
        <v/>
      </c>
      <c r="D41" s="16" t="str">
        <f t="shared" ca="1" si="3"/>
        <v/>
      </c>
      <c r="E41" s="15" t="str">
        <f t="shared" ca="1" si="4"/>
        <v/>
      </c>
      <c r="N41" t="str">
        <f ca="1">youtube!AA41</f>
        <v/>
      </c>
      <c r="O41" t="str">
        <f ca="1">youtube!AB41</f>
        <v/>
      </c>
      <c r="R41" t="str">
        <f t="shared" ca="1" si="9"/>
        <v/>
      </c>
      <c r="S41" t="str">
        <f t="shared" ca="1" si="10"/>
        <v/>
      </c>
      <c r="U41" t="str">
        <f ca="1">IF(S41="","",IF(ROW()=2,0,IFERROR(MATCH(S41,$S$2:INDIRECT("S"&amp;ROW()-1),0),0)))</f>
        <v/>
      </c>
      <c r="V41" t="str">
        <f t="shared" ca="1" si="11"/>
        <v/>
      </c>
      <c r="X41" t="str">
        <f ca="1">youtube!T41</f>
        <v>India</v>
      </c>
      <c r="Y41" t="str">
        <f ca="1">youtube!U41</f>
        <v>Asia</v>
      </c>
      <c r="Z41">
        <f ca="1">youtube!V41</f>
        <v>62.8</v>
      </c>
      <c r="AC41" t="s">
        <v>132</v>
      </c>
      <c r="AD41" s="8">
        <v>38081173</v>
      </c>
      <c r="AE41" s="8">
        <v>38081173</v>
      </c>
      <c r="AF41" s="14">
        <f t="shared" si="12"/>
        <v>38.1</v>
      </c>
      <c r="AG41" s="12"/>
      <c r="AH41" t="str">
        <f>AC41</f>
        <v>Morocco</v>
      </c>
      <c r="AI41" t="s">
        <v>325</v>
      </c>
      <c r="AJ41" t="s">
        <v>104</v>
      </c>
      <c r="AK41">
        <f t="shared" ca="1" si="13"/>
        <v>0</v>
      </c>
      <c r="AL41" t="str">
        <f t="shared" ca="1" si="14"/>
        <v/>
      </c>
      <c r="AM41" s="8" t="str">
        <f t="shared" ca="1" si="15"/>
        <v/>
      </c>
      <c r="AN41" t="str">
        <f t="shared" ca="1" si="16"/>
        <v/>
      </c>
      <c r="AO41" t="str">
        <f t="shared" ca="1" si="17"/>
        <v/>
      </c>
      <c r="AP41" s="7"/>
      <c r="AR41" s="6"/>
    </row>
    <row r="42" spans="1:44">
      <c r="A42" t="str">
        <f t="shared" ca="1" si="0"/>
        <v/>
      </c>
      <c r="B42" s="1" t="str">
        <f t="shared" ca="1" si="1"/>
        <v/>
      </c>
      <c r="C42" s="16" t="str">
        <f t="shared" ca="1" si="2"/>
        <v/>
      </c>
      <c r="D42" s="16" t="str">
        <f t="shared" ca="1" si="3"/>
        <v/>
      </c>
      <c r="E42" s="15" t="str">
        <f t="shared" ca="1" si="4"/>
        <v/>
      </c>
      <c r="N42" t="str">
        <f ca="1">youtube!AA42</f>
        <v/>
      </c>
      <c r="O42" t="str">
        <f ca="1">youtube!AB42</f>
        <v/>
      </c>
      <c r="R42" t="str">
        <f t="shared" ca="1" si="9"/>
        <v/>
      </c>
      <c r="S42" t="str">
        <f t="shared" ca="1" si="10"/>
        <v/>
      </c>
      <c r="U42" t="str">
        <f ca="1">IF(S42="","",IF(ROW()=2,0,IFERROR(MATCH(S42,$S$2:INDIRECT("S"&amp;ROW()-1),0),0)))</f>
        <v/>
      </c>
      <c r="V42" t="str">
        <f t="shared" ca="1" si="11"/>
        <v/>
      </c>
      <c r="X42" t="str">
        <f ca="1">youtube!T42</f>
        <v>Pakistan</v>
      </c>
      <c r="Y42" t="str">
        <f ca="1">youtube!U42</f>
        <v>Asia</v>
      </c>
      <c r="Z42">
        <f ca="1">youtube!V42</f>
        <v>62.7</v>
      </c>
      <c r="AC42" t="s">
        <v>133</v>
      </c>
      <c r="AD42" s="8">
        <v>37885849</v>
      </c>
      <c r="AE42" s="8">
        <v>37885849</v>
      </c>
      <c r="AF42" s="14">
        <f t="shared" si="12"/>
        <v>37.9</v>
      </c>
      <c r="AG42" s="12"/>
      <c r="AH42" t="str">
        <f>AC42</f>
        <v>Angola</v>
      </c>
      <c r="AI42" t="s">
        <v>325</v>
      </c>
      <c r="AJ42" t="s">
        <v>249</v>
      </c>
      <c r="AK42">
        <f t="shared" ca="1" si="13"/>
        <v>0</v>
      </c>
      <c r="AL42" t="str">
        <f t="shared" ca="1" si="14"/>
        <v/>
      </c>
      <c r="AM42" s="8" t="str">
        <f t="shared" ca="1" si="15"/>
        <v/>
      </c>
      <c r="AN42" t="str">
        <f t="shared" ca="1" si="16"/>
        <v/>
      </c>
      <c r="AO42" t="str">
        <f t="shared" ca="1" si="17"/>
        <v/>
      </c>
      <c r="AR42" s="6"/>
    </row>
    <row r="43" spans="1:44">
      <c r="A43" t="str">
        <f t="shared" ca="1" si="0"/>
        <v/>
      </c>
      <c r="B43" s="1" t="str">
        <f t="shared" ca="1" si="1"/>
        <v/>
      </c>
      <c r="C43" s="16" t="str">
        <f t="shared" ca="1" si="2"/>
        <v/>
      </c>
      <c r="D43" s="16" t="str">
        <f t="shared" ca="1" si="3"/>
        <v/>
      </c>
      <c r="E43" s="15" t="str">
        <f t="shared" ca="1" si="4"/>
        <v/>
      </c>
      <c r="N43" t="str">
        <f ca="1">youtube!AA43</f>
        <v/>
      </c>
      <c r="O43" t="str">
        <f ca="1">youtube!AB43</f>
        <v/>
      </c>
      <c r="R43" t="str">
        <f t="shared" ca="1" si="9"/>
        <v/>
      </c>
      <c r="S43" t="str">
        <f t="shared" ca="1" si="10"/>
        <v/>
      </c>
      <c r="U43" t="str">
        <f ca="1">IF(S43="","",IF(ROW()=2,0,IFERROR(MATCH(S43,$S$2:INDIRECT("S"&amp;ROW()-1),0),0)))</f>
        <v/>
      </c>
      <c r="V43" t="str">
        <f t="shared" ca="1" si="11"/>
        <v/>
      </c>
      <c r="X43" t="str">
        <f ca="1">youtube!T43</f>
        <v>India</v>
      </c>
      <c r="Y43" t="str">
        <f ca="1">youtube!U43</f>
        <v>Asia</v>
      </c>
      <c r="Z43">
        <f ca="1">youtube!V43</f>
        <v>62.2</v>
      </c>
      <c r="AC43" t="s">
        <v>134</v>
      </c>
      <c r="AD43" s="8">
        <v>37860221</v>
      </c>
      <c r="AE43" s="8">
        <v>37860221</v>
      </c>
      <c r="AF43" s="14">
        <f t="shared" si="12"/>
        <v>37.9</v>
      </c>
      <c r="AG43" s="12"/>
      <c r="AH43" t="str">
        <f>AC43</f>
        <v>Ukraine</v>
      </c>
      <c r="AI43" t="s">
        <v>325</v>
      </c>
      <c r="AJ43" t="s">
        <v>168</v>
      </c>
      <c r="AK43">
        <f t="shared" ca="1" si="13"/>
        <v>0</v>
      </c>
      <c r="AL43" t="str">
        <f t="shared" ca="1" si="14"/>
        <v/>
      </c>
      <c r="AM43" s="8" t="str">
        <f t="shared" ca="1" si="15"/>
        <v/>
      </c>
      <c r="AN43" t="str">
        <f t="shared" ca="1" si="16"/>
        <v/>
      </c>
      <c r="AO43" t="str">
        <f t="shared" ca="1" si="17"/>
        <v/>
      </c>
      <c r="AR43" s="6"/>
    </row>
    <row r="44" spans="1:44">
      <c r="A44" t="str">
        <f t="shared" ca="1" si="0"/>
        <v/>
      </c>
      <c r="B44" s="1" t="str">
        <f t="shared" ca="1" si="1"/>
        <v/>
      </c>
      <c r="C44" s="16" t="str">
        <f t="shared" ca="1" si="2"/>
        <v/>
      </c>
      <c r="D44" s="16" t="str">
        <f t="shared" ca="1" si="3"/>
        <v/>
      </c>
      <c r="E44" s="15" t="str">
        <f t="shared" ca="1" si="4"/>
        <v/>
      </c>
      <c r="N44" t="str">
        <f ca="1">youtube!AA44</f>
        <v/>
      </c>
      <c r="O44" t="str">
        <f ca="1">youtube!AB44</f>
        <v/>
      </c>
      <c r="R44" t="str">
        <f t="shared" ca="1" si="9"/>
        <v/>
      </c>
      <c r="S44" t="str">
        <f t="shared" ca="1" si="10"/>
        <v/>
      </c>
      <c r="U44" t="str">
        <f ca="1">IF(S44="","",IF(ROW()=2,0,IFERROR(MATCH(S44,$S$2:INDIRECT("S"&amp;ROW()-1),0),0)))</f>
        <v/>
      </c>
      <c r="V44" t="str">
        <f t="shared" ca="1" si="11"/>
        <v/>
      </c>
      <c r="X44" t="str">
        <f ca="1">youtube!T44</f>
        <v>USA</v>
      </c>
      <c r="Y44" t="str">
        <f ca="1">youtube!U44</f>
        <v>America</v>
      </c>
      <c r="Z44">
        <f ca="1">youtube!V44</f>
        <v>60.6</v>
      </c>
      <c r="AC44" t="s">
        <v>135</v>
      </c>
      <c r="AD44" s="8">
        <v>36361859</v>
      </c>
      <c r="AE44" s="8">
        <v>36361859</v>
      </c>
      <c r="AF44" s="14">
        <f t="shared" si="12"/>
        <v>36.4</v>
      </c>
      <c r="AG44" s="12"/>
      <c r="AH44" t="str">
        <f>AC44</f>
        <v>Uzbekistan</v>
      </c>
      <c r="AI44" t="s">
        <v>325</v>
      </c>
      <c r="AJ44" t="s">
        <v>316</v>
      </c>
      <c r="AK44">
        <f t="shared" ca="1" si="13"/>
        <v>0</v>
      </c>
      <c r="AL44" t="str">
        <f t="shared" ca="1" si="14"/>
        <v/>
      </c>
      <c r="AM44" s="8" t="str">
        <f t="shared" ca="1" si="15"/>
        <v/>
      </c>
      <c r="AN44" t="str">
        <f t="shared" ca="1" si="16"/>
        <v/>
      </c>
      <c r="AO44" t="str">
        <f t="shared" ca="1" si="17"/>
        <v/>
      </c>
      <c r="AP44" s="7"/>
      <c r="AR44" s="6"/>
    </row>
    <row r="45" spans="1:44">
      <c r="A45" t="str">
        <f t="shared" ca="1" si="0"/>
        <v/>
      </c>
      <c r="B45" s="1" t="str">
        <f t="shared" ca="1" si="1"/>
        <v/>
      </c>
      <c r="C45" s="16" t="str">
        <f t="shared" ca="1" si="2"/>
        <v/>
      </c>
      <c r="D45" s="16" t="str">
        <f t="shared" ca="1" si="3"/>
        <v/>
      </c>
      <c r="E45" s="15" t="str">
        <f t="shared" ca="1" si="4"/>
        <v/>
      </c>
      <c r="N45" t="str">
        <f ca="1">youtube!AA45</f>
        <v/>
      </c>
      <c r="O45" t="str">
        <f ca="1">youtube!AB45</f>
        <v/>
      </c>
      <c r="R45" t="str">
        <f t="shared" ca="1" si="9"/>
        <v/>
      </c>
      <c r="S45" t="str">
        <f t="shared" ca="1" si="10"/>
        <v/>
      </c>
      <c r="U45" t="str">
        <f ca="1">IF(S45="","",IF(ROW()=2,0,IFERROR(MATCH(S45,$S$2:INDIRECT("S"&amp;ROW()-1),0),0)))</f>
        <v/>
      </c>
      <c r="V45" t="str">
        <f t="shared" ca="1" si="11"/>
        <v/>
      </c>
      <c r="X45" t="str">
        <f ca="1">youtube!T45</f>
        <v>USA</v>
      </c>
      <c r="Y45" t="str">
        <f ca="1">youtube!U45</f>
        <v>America</v>
      </c>
      <c r="Z45">
        <f ca="1">youtube!V45</f>
        <v>60.4</v>
      </c>
      <c r="AC45" t="s">
        <v>136</v>
      </c>
      <c r="AD45" s="8">
        <v>35557673</v>
      </c>
      <c r="AE45" s="8">
        <v>35557673</v>
      </c>
      <c r="AF45" s="14">
        <f t="shared" si="12"/>
        <v>35.6</v>
      </c>
      <c r="AG45" s="12"/>
      <c r="AH45" t="str">
        <f>AC45</f>
        <v>Malaysia</v>
      </c>
      <c r="AI45" t="s">
        <v>325</v>
      </c>
      <c r="AJ45" t="s">
        <v>275</v>
      </c>
      <c r="AK45">
        <f t="shared" ca="1" si="13"/>
        <v>0</v>
      </c>
      <c r="AL45" t="str">
        <f t="shared" ca="1" si="14"/>
        <v/>
      </c>
      <c r="AM45" s="8" t="str">
        <f t="shared" ca="1" si="15"/>
        <v/>
      </c>
      <c r="AN45" t="str">
        <f t="shared" ca="1" si="16"/>
        <v/>
      </c>
      <c r="AO45" t="str">
        <f t="shared" ca="1" si="17"/>
        <v/>
      </c>
      <c r="AP45" s="7"/>
      <c r="AR45" s="6"/>
    </row>
    <row r="46" spans="1:44">
      <c r="A46" t="str">
        <f t="shared" ca="1" si="0"/>
        <v/>
      </c>
      <c r="B46" s="1" t="str">
        <f t="shared" ca="1" si="1"/>
        <v/>
      </c>
      <c r="C46" s="16" t="str">
        <f t="shared" ca="1" si="2"/>
        <v/>
      </c>
      <c r="D46" s="16" t="str">
        <f t="shared" ca="1" si="3"/>
        <v/>
      </c>
      <c r="E46" s="15" t="str">
        <f t="shared" ca="1" si="4"/>
        <v/>
      </c>
      <c r="N46" t="str">
        <f ca="1">youtube!AA46</f>
        <v/>
      </c>
      <c r="O46" t="str">
        <f ca="1">youtube!AB46</f>
        <v/>
      </c>
      <c r="R46" t="str">
        <f t="shared" ca="1" si="9"/>
        <v/>
      </c>
      <c r="S46" t="str">
        <f t="shared" ca="1" si="10"/>
        <v/>
      </c>
      <c r="U46" t="str">
        <f ca="1">IF(S46="","",IF(ROW()=2,0,IFERROR(MATCH(S46,$S$2:INDIRECT("S"&amp;ROW()-1),0),0)))</f>
        <v/>
      </c>
      <c r="V46" t="str">
        <f t="shared" ca="1" si="11"/>
        <v/>
      </c>
      <c r="X46" t="str">
        <f ca="1">youtube!T46</f>
        <v>USA</v>
      </c>
      <c r="Y46" t="str">
        <f ca="1">youtube!U46</f>
        <v>America</v>
      </c>
      <c r="Z46">
        <f ca="1">youtube!V46</f>
        <v>60.2</v>
      </c>
      <c r="AC46" t="s">
        <v>137</v>
      </c>
      <c r="AD46" s="8">
        <v>34631766</v>
      </c>
      <c r="AE46" s="8">
        <v>34631766</v>
      </c>
      <c r="AF46" s="14">
        <f t="shared" si="12"/>
        <v>34.6</v>
      </c>
      <c r="AG46" s="12"/>
      <c r="AH46" t="str">
        <f>AC46</f>
        <v>Mozambique</v>
      </c>
      <c r="AI46" t="s">
        <v>325</v>
      </c>
      <c r="AJ46" t="s">
        <v>160</v>
      </c>
      <c r="AK46">
        <f t="shared" ca="1" si="13"/>
        <v>0</v>
      </c>
      <c r="AL46" t="str">
        <f t="shared" ca="1" si="14"/>
        <v/>
      </c>
      <c r="AM46" s="8" t="str">
        <f t="shared" ca="1" si="15"/>
        <v/>
      </c>
      <c r="AN46" t="str">
        <f t="shared" ca="1" si="16"/>
        <v/>
      </c>
      <c r="AO46" t="str">
        <f t="shared" ca="1" si="17"/>
        <v/>
      </c>
      <c r="AP46" s="7"/>
      <c r="AR46" s="6"/>
    </row>
    <row r="47" spans="1:44">
      <c r="A47" t="str">
        <f t="shared" ca="1" si="0"/>
        <v/>
      </c>
      <c r="B47" s="1" t="str">
        <f t="shared" ca="1" si="1"/>
        <v/>
      </c>
      <c r="C47" s="16" t="str">
        <f t="shared" ca="1" si="2"/>
        <v/>
      </c>
      <c r="D47" s="16" t="str">
        <f t="shared" ca="1" si="3"/>
        <v/>
      </c>
      <c r="E47" s="15" t="str">
        <f t="shared" ca="1" si="4"/>
        <v/>
      </c>
      <c r="N47" t="str">
        <f ca="1">youtube!AA47</f>
        <v/>
      </c>
      <c r="O47" t="str">
        <f ca="1">youtube!AB47</f>
        <v/>
      </c>
      <c r="R47" t="str">
        <f t="shared" ca="1" si="9"/>
        <v/>
      </c>
      <c r="S47" t="str">
        <f t="shared" ca="1" si="10"/>
        <v/>
      </c>
      <c r="U47" t="str">
        <f ca="1">IF(S47="","",IF(ROW()=2,0,IFERROR(MATCH(S47,$S$2:INDIRECT("S"&amp;ROW()-1),0),0)))</f>
        <v/>
      </c>
      <c r="V47" t="str">
        <f t="shared" ca="1" si="11"/>
        <v/>
      </c>
      <c r="X47" t="str">
        <f ca="1">youtube!T47</f>
        <v>Pakistan</v>
      </c>
      <c r="Y47" t="str">
        <f ca="1">youtube!U47</f>
        <v>Asia</v>
      </c>
      <c r="Z47">
        <f ca="1">youtube!V47</f>
        <v>59.7</v>
      </c>
      <c r="AC47" t="s">
        <v>138</v>
      </c>
      <c r="AD47" s="8">
        <v>34427414</v>
      </c>
      <c r="AE47" s="8">
        <v>34427414</v>
      </c>
      <c r="AF47" s="14">
        <f t="shared" si="12"/>
        <v>34.4</v>
      </c>
      <c r="AG47" s="12"/>
      <c r="AH47" t="str">
        <f>AC47</f>
        <v>Ghana</v>
      </c>
      <c r="AI47" t="s">
        <v>325</v>
      </c>
      <c r="AJ47" t="s">
        <v>190</v>
      </c>
      <c r="AK47">
        <f t="shared" ca="1" si="13"/>
        <v>0</v>
      </c>
      <c r="AL47" t="str">
        <f t="shared" ca="1" si="14"/>
        <v/>
      </c>
      <c r="AM47" s="8" t="str">
        <f t="shared" ca="1" si="15"/>
        <v/>
      </c>
      <c r="AN47" t="str">
        <f t="shared" ca="1" si="16"/>
        <v/>
      </c>
      <c r="AO47" t="str">
        <f t="shared" ca="1" si="17"/>
        <v/>
      </c>
      <c r="AP47" s="7"/>
      <c r="AR47" s="6"/>
    </row>
    <row r="48" spans="1:44">
      <c r="A48" t="str">
        <f t="shared" ca="1" si="0"/>
        <v/>
      </c>
      <c r="B48" s="1" t="str">
        <f t="shared" ca="1" si="1"/>
        <v/>
      </c>
      <c r="C48" s="16" t="str">
        <f t="shared" ca="1" si="2"/>
        <v/>
      </c>
      <c r="D48" s="16" t="str">
        <f t="shared" ca="1" si="3"/>
        <v/>
      </c>
      <c r="E48" s="15" t="str">
        <f t="shared" ca="1" si="4"/>
        <v/>
      </c>
      <c r="N48" t="str">
        <f ca="1">youtube!AA48</f>
        <v/>
      </c>
      <c r="O48" t="str">
        <f ca="1">youtube!AB48</f>
        <v/>
      </c>
      <c r="R48" t="str">
        <f t="shared" ca="1" si="9"/>
        <v/>
      </c>
      <c r="S48" t="str">
        <f t="shared" ca="1" si="10"/>
        <v/>
      </c>
      <c r="U48" t="str">
        <f ca="1">IF(S48="","",IF(ROW()=2,0,IFERROR(MATCH(S48,$S$2:INDIRECT("S"&amp;ROW()-1),0),0)))</f>
        <v/>
      </c>
      <c r="V48" t="str">
        <f t="shared" ca="1" si="11"/>
        <v/>
      </c>
      <c r="X48" t="str">
        <f ca="1">youtube!T48</f>
        <v>Mexico</v>
      </c>
      <c r="Y48" t="str">
        <f ca="1">youtube!U48</f>
        <v>America</v>
      </c>
      <c r="Z48">
        <f ca="1">youtube!V48</f>
        <v>59.4</v>
      </c>
      <c r="AC48" t="s">
        <v>139</v>
      </c>
      <c r="AD48" s="8">
        <v>34217848</v>
      </c>
      <c r="AE48" s="8">
        <v>34217848</v>
      </c>
      <c r="AF48" s="14">
        <f t="shared" si="12"/>
        <v>34.200000000000003</v>
      </c>
      <c r="AG48" s="12"/>
      <c r="AH48" t="str">
        <f>AC48</f>
        <v>Peru</v>
      </c>
      <c r="AI48" t="s">
        <v>325</v>
      </c>
      <c r="AJ48" t="s">
        <v>159</v>
      </c>
      <c r="AK48">
        <f t="shared" ca="1" si="13"/>
        <v>0</v>
      </c>
      <c r="AL48" t="str">
        <f t="shared" ca="1" si="14"/>
        <v/>
      </c>
      <c r="AM48" s="8" t="str">
        <f t="shared" ca="1" si="15"/>
        <v/>
      </c>
      <c r="AN48" t="str">
        <f t="shared" ca="1" si="16"/>
        <v/>
      </c>
      <c r="AO48" t="str">
        <f t="shared" ca="1" si="17"/>
        <v/>
      </c>
      <c r="AR48" s="6"/>
    </row>
    <row r="49" spans="1:44">
      <c r="A49" t="str">
        <f t="shared" ca="1" si="0"/>
        <v/>
      </c>
      <c r="B49" s="1" t="str">
        <f t="shared" ca="1" si="1"/>
        <v/>
      </c>
      <c r="C49" s="16" t="str">
        <f t="shared" ca="1" si="2"/>
        <v/>
      </c>
      <c r="D49" s="16" t="str">
        <f t="shared" ca="1" si="3"/>
        <v/>
      </c>
      <c r="E49" s="15" t="str">
        <f t="shared" ca="1" si="4"/>
        <v/>
      </c>
      <c r="N49" t="str">
        <f ca="1">youtube!AA49</f>
        <v/>
      </c>
      <c r="O49" t="str">
        <f ca="1">youtube!AB49</f>
        <v/>
      </c>
      <c r="R49" t="str">
        <f t="shared" ca="1" si="9"/>
        <v/>
      </c>
      <c r="S49" t="str">
        <f t="shared" ca="1" si="10"/>
        <v/>
      </c>
      <c r="U49" t="str">
        <f ca="1">IF(S49="","",IF(ROW()=2,0,IFERROR(MATCH(S49,$S$2:INDIRECT("S"&amp;ROW()-1),0),0)))</f>
        <v/>
      </c>
      <c r="V49" t="str">
        <f t="shared" ca="1" si="11"/>
        <v/>
      </c>
      <c r="X49" t="str">
        <f ca="1">youtube!T49</f>
        <v>Romania</v>
      </c>
      <c r="Y49" t="str">
        <f ca="1">youtube!U49</f>
        <v>Europe</v>
      </c>
      <c r="Z49">
        <f ca="1">youtube!V49</f>
        <v>59.3</v>
      </c>
      <c r="AC49" t="s">
        <v>140</v>
      </c>
      <c r="AD49" s="8">
        <v>33962757</v>
      </c>
      <c r="AE49" s="8">
        <v>33962757</v>
      </c>
      <c r="AF49" s="14">
        <f t="shared" si="12"/>
        <v>34</v>
      </c>
      <c r="AG49" s="12"/>
      <c r="AH49" t="str">
        <f>AC49</f>
        <v>Saudi Arabia</v>
      </c>
      <c r="AI49" t="s">
        <v>325</v>
      </c>
      <c r="AJ49" t="s">
        <v>119</v>
      </c>
      <c r="AK49">
        <f t="shared" ca="1" si="13"/>
        <v>0</v>
      </c>
      <c r="AL49" t="str">
        <f t="shared" ca="1" si="14"/>
        <v/>
      </c>
      <c r="AM49" s="8" t="str">
        <f t="shared" ca="1" si="15"/>
        <v/>
      </c>
      <c r="AN49" t="str">
        <f t="shared" ca="1" si="16"/>
        <v/>
      </c>
      <c r="AO49" t="str">
        <f t="shared" ca="1" si="17"/>
        <v/>
      </c>
      <c r="AP49" s="7"/>
      <c r="AR49" s="6"/>
    </row>
    <row r="50" spans="1:44">
      <c r="A50" t="str">
        <f t="shared" ca="1" si="0"/>
        <v/>
      </c>
      <c r="B50" s="1" t="str">
        <f t="shared" ca="1" si="1"/>
        <v/>
      </c>
      <c r="C50" s="16" t="str">
        <f t="shared" ca="1" si="2"/>
        <v/>
      </c>
      <c r="D50" s="16" t="str">
        <f t="shared" ca="1" si="3"/>
        <v/>
      </c>
      <c r="E50" s="15" t="str">
        <f t="shared" ca="1" si="4"/>
        <v/>
      </c>
      <c r="N50" t="str">
        <f ca="1">youtube!AA50</f>
        <v/>
      </c>
      <c r="O50" t="str">
        <f ca="1">youtube!AB50</f>
        <v/>
      </c>
      <c r="R50" t="str">
        <f t="shared" ca="1" si="9"/>
        <v/>
      </c>
      <c r="S50" t="str">
        <f t="shared" ca="1" si="10"/>
        <v/>
      </c>
      <c r="U50" t="str">
        <f ca="1">IF(S50="","",IF(ROW()=2,0,IFERROR(MATCH(S50,$S$2:INDIRECT("S"&amp;ROW()-1),0),0)))</f>
        <v/>
      </c>
      <c r="V50" t="str">
        <f t="shared" ca="1" si="11"/>
        <v/>
      </c>
      <c r="X50" t="str">
        <f ca="1">youtube!T50</f>
        <v>USA</v>
      </c>
      <c r="Y50" t="str">
        <f ca="1">youtube!U50</f>
        <v>America</v>
      </c>
      <c r="Z50">
        <f ca="1">youtube!V50</f>
        <v>57.6</v>
      </c>
      <c r="AC50" t="s">
        <v>141</v>
      </c>
      <c r="AD50" s="8">
        <v>31964956</v>
      </c>
      <c r="AE50" s="8">
        <v>31964956</v>
      </c>
      <c r="AF50" s="14">
        <f t="shared" si="12"/>
        <v>32</v>
      </c>
      <c r="AG50" s="12"/>
      <c r="AH50" t="str">
        <f>AC50</f>
        <v>Madagascar</v>
      </c>
      <c r="AI50" t="s">
        <v>325</v>
      </c>
      <c r="AJ50" t="s">
        <v>172</v>
      </c>
      <c r="AK50">
        <f t="shared" ca="1" si="13"/>
        <v>0</v>
      </c>
      <c r="AL50" t="str">
        <f t="shared" ca="1" si="14"/>
        <v/>
      </c>
      <c r="AM50" s="8" t="str">
        <f t="shared" ca="1" si="15"/>
        <v/>
      </c>
      <c r="AN50" t="str">
        <f t="shared" ca="1" si="16"/>
        <v/>
      </c>
      <c r="AO50" t="str">
        <f t="shared" ca="1" si="17"/>
        <v/>
      </c>
      <c r="AP50" s="7"/>
      <c r="AR50" s="6"/>
    </row>
    <row r="51" spans="1:44">
      <c r="A51" t="str">
        <f t="shared" ca="1" si="0"/>
        <v/>
      </c>
      <c r="B51" s="1" t="str">
        <f t="shared" ca="1" si="1"/>
        <v/>
      </c>
      <c r="C51" s="16" t="str">
        <f t="shared" ca="1" si="2"/>
        <v/>
      </c>
      <c r="D51" s="16" t="str">
        <f t="shared" ca="1" si="3"/>
        <v/>
      </c>
      <c r="E51" s="15" t="str">
        <f t="shared" ca="1" si="4"/>
        <v/>
      </c>
      <c r="N51" t="str">
        <f ca="1">youtube!AA51</f>
        <v/>
      </c>
      <c r="O51" t="str">
        <f ca="1">youtube!AB51</f>
        <v/>
      </c>
      <c r="R51" t="str">
        <f t="shared" ca="1" si="9"/>
        <v/>
      </c>
      <c r="S51" t="str">
        <f t="shared" ca="1" si="10"/>
        <v/>
      </c>
      <c r="U51" t="str">
        <f ca="1">IF(S51="","",IF(ROW()=2,0,IFERROR(MATCH(S51,$S$2:INDIRECT("S"&amp;ROW()-1),0),0)))</f>
        <v/>
      </c>
      <c r="V51" t="str">
        <f t="shared" ca="1" si="11"/>
        <v/>
      </c>
      <c r="X51" t="str">
        <f ca="1">youtube!T51</f>
        <v>USA</v>
      </c>
      <c r="Y51" t="str">
        <f ca="1">youtube!U51</f>
        <v>America</v>
      </c>
      <c r="Z51">
        <f ca="1">youtube!V51</f>
        <v>57.5</v>
      </c>
      <c r="AC51" t="s">
        <v>142</v>
      </c>
      <c r="AD51" s="8">
        <v>31934230</v>
      </c>
      <c r="AE51" s="8">
        <v>31934230</v>
      </c>
      <c r="AF51" s="14">
        <f t="shared" si="12"/>
        <v>31.9</v>
      </c>
      <c r="AG51" s="12"/>
      <c r="AH51" t="str">
        <f>AC51</f>
        <v>Côte d'Ivoire</v>
      </c>
      <c r="AI51" t="s">
        <v>325</v>
      </c>
      <c r="AJ51" t="s">
        <v>124</v>
      </c>
      <c r="AK51">
        <f t="shared" ca="1" si="13"/>
        <v>0</v>
      </c>
      <c r="AL51" t="str">
        <f t="shared" ca="1" si="14"/>
        <v/>
      </c>
      <c r="AM51" s="8" t="str">
        <f t="shared" ca="1" si="15"/>
        <v/>
      </c>
      <c r="AN51" t="str">
        <f t="shared" ca="1" si="16"/>
        <v/>
      </c>
      <c r="AO51" t="str">
        <f t="shared" ca="1" si="17"/>
        <v/>
      </c>
      <c r="AP51" s="7"/>
      <c r="AR51" s="6"/>
    </row>
    <row r="52" spans="1:44">
      <c r="A52" t="str">
        <f t="shared" ca="1" si="0"/>
        <v/>
      </c>
      <c r="B52" s="1" t="str">
        <f t="shared" ca="1" si="1"/>
        <v/>
      </c>
      <c r="C52" s="16" t="str">
        <f t="shared" ca="1" si="2"/>
        <v/>
      </c>
      <c r="D52" s="16" t="str">
        <f t="shared" ca="1" si="3"/>
        <v/>
      </c>
      <c r="E52" s="15" t="str">
        <f t="shared" ca="1" si="4"/>
        <v/>
      </c>
      <c r="N52" t="str">
        <f ca="1">youtube!AA52</f>
        <v/>
      </c>
      <c r="O52" t="str">
        <f ca="1">youtube!AB52</f>
        <v/>
      </c>
      <c r="R52" t="str">
        <f t="shared" ca="1" si="9"/>
        <v/>
      </c>
      <c r="S52" t="str">
        <f t="shared" ca="1" si="10"/>
        <v/>
      </c>
      <c r="U52" t="str">
        <f ca="1">IF(S52="","",IF(ROW()=2,0,IFERROR(MATCH(S52,$S$2:INDIRECT("S"&amp;ROW()-1),0),0)))</f>
        <v/>
      </c>
      <c r="V52" t="str">
        <f t="shared" ca="1" si="11"/>
        <v/>
      </c>
      <c r="X52" t="str">
        <f ca="1">youtube!T52</f>
        <v/>
      </c>
      <c r="Y52" t="str">
        <f ca="1">youtube!U52</f>
        <v/>
      </c>
      <c r="Z52" t="str">
        <f ca="1">youtube!V52</f>
        <v/>
      </c>
      <c r="AC52" t="s">
        <v>143</v>
      </c>
      <c r="AD52" s="8">
        <v>29651054</v>
      </c>
      <c r="AE52" s="8">
        <v>29651054</v>
      </c>
      <c r="AF52" s="14">
        <f t="shared" si="12"/>
        <v>29.7</v>
      </c>
      <c r="AG52" s="12"/>
      <c r="AH52" t="str">
        <f>AC52</f>
        <v>Nepal</v>
      </c>
      <c r="AI52" t="s">
        <v>325</v>
      </c>
      <c r="AJ52" t="s">
        <v>117</v>
      </c>
      <c r="AK52">
        <f t="shared" ca="1" si="13"/>
        <v>0</v>
      </c>
      <c r="AL52" t="str">
        <f t="shared" ca="1" si="14"/>
        <v/>
      </c>
      <c r="AM52" s="8" t="str">
        <f t="shared" ca="1" si="15"/>
        <v/>
      </c>
      <c r="AN52" t="str">
        <f t="shared" ca="1" si="16"/>
        <v/>
      </c>
      <c r="AO52" t="str">
        <f t="shared" ca="1" si="17"/>
        <v/>
      </c>
      <c r="AR52" s="6"/>
    </row>
    <row r="53" spans="1:44">
      <c r="A53" t="str">
        <f t="shared" ca="1" si="0"/>
        <v/>
      </c>
      <c r="B53" s="1" t="str">
        <f t="shared" ca="1" si="1"/>
        <v/>
      </c>
      <c r="C53" s="16" t="str">
        <f t="shared" ca="1" si="2"/>
        <v/>
      </c>
      <c r="D53" s="16" t="str">
        <f t="shared" ca="1" si="3"/>
        <v/>
      </c>
      <c r="E53" s="15" t="str">
        <f t="shared" ca="1" si="4"/>
        <v/>
      </c>
      <c r="N53" t="str">
        <f ca="1">youtube!AA53</f>
        <v/>
      </c>
      <c r="O53" t="str">
        <f ca="1">youtube!AB53</f>
        <v/>
      </c>
      <c r="R53" t="str">
        <f t="shared" ca="1" si="9"/>
        <v/>
      </c>
      <c r="S53" t="str">
        <f t="shared" ca="1" si="10"/>
        <v/>
      </c>
      <c r="U53" t="str">
        <f ca="1">IF(S53="","",IF(ROW()=2,0,IFERROR(MATCH(S53,$S$2:INDIRECT("S"&amp;ROW()-1),0),0)))</f>
        <v/>
      </c>
      <c r="V53" t="str">
        <f t="shared" ca="1" si="11"/>
        <v/>
      </c>
      <c r="X53" t="str">
        <f ca="1">youtube!T53</f>
        <v/>
      </c>
      <c r="Y53" t="str">
        <f ca="1">youtube!U53</f>
        <v/>
      </c>
      <c r="Z53" t="str">
        <f ca="1">youtube!V53</f>
        <v/>
      </c>
      <c r="AC53" t="s">
        <v>144</v>
      </c>
      <c r="AD53" s="8">
        <v>29123744</v>
      </c>
      <c r="AE53" s="8">
        <v>29123744</v>
      </c>
      <c r="AF53" s="14">
        <f t="shared" si="12"/>
        <v>29.1</v>
      </c>
      <c r="AG53" s="12"/>
      <c r="AH53" t="str">
        <f>AC53</f>
        <v>Cameroon</v>
      </c>
      <c r="AI53" t="s">
        <v>325</v>
      </c>
      <c r="AJ53" t="s">
        <v>186</v>
      </c>
      <c r="AK53">
        <f t="shared" ca="1" si="13"/>
        <v>0</v>
      </c>
      <c r="AL53" t="str">
        <f t="shared" ca="1" si="14"/>
        <v/>
      </c>
      <c r="AM53" s="8" t="str">
        <f t="shared" ca="1" si="15"/>
        <v/>
      </c>
      <c r="AN53" t="str">
        <f t="shared" ca="1" si="16"/>
        <v/>
      </c>
      <c r="AO53" t="str">
        <f t="shared" ca="1" si="17"/>
        <v/>
      </c>
      <c r="AP53" s="7"/>
      <c r="AR53" s="6"/>
    </row>
    <row r="54" spans="1:44">
      <c r="A54" t="str">
        <f t="shared" ca="1" si="0"/>
        <v/>
      </c>
      <c r="B54" s="1" t="str">
        <f t="shared" ca="1" si="1"/>
        <v/>
      </c>
      <c r="C54" s="16" t="str">
        <f t="shared" ca="1" si="2"/>
        <v/>
      </c>
      <c r="D54" s="16" t="str">
        <f t="shared" ca="1" si="3"/>
        <v/>
      </c>
      <c r="E54" s="15" t="str">
        <f t="shared" ca="1" si="4"/>
        <v/>
      </c>
      <c r="N54" t="str">
        <f ca="1">youtube!AA54</f>
        <v/>
      </c>
      <c r="O54" t="str">
        <f ca="1">youtube!AB54</f>
        <v/>
      </c>
      <c r="R54" t="str">
        <f t="shared" ca="1" si="9"/>
        <v/>
      </c>
      <c r="S54" t="str">
        <f t="shared" ca="1" si="10"/>
        <v/>
      </c>
      <c r="U54" t="str">
        <f ca="1">IF(S54="","",IF(ROW()=2,0,IFERROR(MATCH(S54,$S$2:INDIRECT("S"&amp;ROW()-1),0),0)))</f>
        <v/>
      </c>
      <c r="V54" t="str">
        <f t="shared" ca="1" si="11"/>
        <v/>
      </c>
      <c r="X54" t="str">
        <f ca="1">youtube!T54</f>
        <v/>
      </c>
      <c r="Y54" t="str">
        <f ca="1">youtube!U54</f>
        <v/>
      </c>
      <c r="Z54" t="str">
        <f ca="1">youtube!V54</f>
        <v/>
      </c>
      <c r="AC54" t="s">
        <v>145</v>
      </c>
      <c r="AD54" s="8">
        <v>28405543</v>
      </c>
      <c r="AE54" s="8">
        <v>28405543</v>
      </c>
      <c r="AF54" s="14">
        <f t="shared" si="12"/>
        <v>28.4</v>
      </c>
      <c r="AG54" s="12"/>
      <c r="AH54" t="str">
        <f>AC54</f>
        <v>Venezuela</v>
      </c>
      <c r="AI54" t="s">
        <v>325</v>
      </c>
      <c r="AJ54" t="s">
        <v>171</v>
      </c>
      <c r="AK54">
        <f t="shared" ca="1" si="13"/>
        <v>0</v>
      </c>
      <c r="AL54" t="str">
        <f t="shared" ca="1" si="14"/>
        <v/>
      </c>
      <c r="AM54" s="8" t="str">
        <f t="shared" ca="1" si="15"/>
        <v/>
      </c>
      <c r="AN54" t="str">
        <f t="shared" ca="1" si="16"/>
        <v/>
      </c>
      <c r="AO54" t="str">
        <f t="shared" ca="1" si="17"/>
        <v/>
      </c>
      <c r="AP54" s="7"/>
    </row>
    <row r="55" spans="1:44">
      <c r="A55" t="str">
        <f t="shared" ca="1" si="0"/>
        <v/>
      </c>
      <c r="B55" s="1" t="str">
        <f t="shared" ca="1" si="1"/>
        <v/>
      </c>
      <c r="C55" s="16" t="str">
        <f t="shared" ca="1" si="2"/>
        <v/>
      </c>
      <c r="D55" s="16" t="str">
        <f t="shared" ca="1" si="3"/>
        <v/>
      </c>
      <c r="E55" s="15" t="str">
        <f t="shared" ca="1" si="4"/>
        <v/>
      </c>
      <c r="N55" t="str">
        <f ca="1">youtube!AA55</f>
        <v/>
      </c>
      <c r="O55" t="str">
        <f ca="1">youtube!AB55</f>
        <v/>
      </c>
      <c r="R55" t="str">
        <f t="shared" ca="1" si="9"/>
        <v/>
      </c>
      <c r="S55" t="str">
        <f t="shared" ca="1" si="10"/>
        <v/>
      </c>
      <c r="U55" t="str">
        <f ca="1">IF(S55="","",IF(ROW()=2,0,IFERROR(MATCH(S55,$S$2:INDIRECT("S"&amp;ROW()-1),0),0)))</f>
        <v/>
      </c>
      <c r="V55" t="str">
        <f t="shared" ca="1" si="11"/>
        <v/>
      </c>
      <c r="X55" t="str">
        <f ca="1">youtube!T55</f>
        <v/>
      </c>
      <c r="Y55" t="str">
        <f ca="1">youtube!U55</f>
        <v/>
      </c>
      <c r="Z55" t="str">
        <f ca="1">youtube!V55</f>
        <v/>
      </c>
      <c r="AC55" t="s">
        <v>146</v>
      </c>
      <c r="AD55" s="8">
        <v>27032412</v>
      </c>
      <c r="AE55" s="8">
        <v>27032412</v>
      </c>
      <c r="AF55" s="14">
        <f t="shared" si="12"/>
        <v>27</v>
      </c>
      <c r="AG55" s="12"/>
      <c r="AH55" t="str">
        <f>AC55</f>
        <v>Niger</v>
      </c>
      <c r="AI55" t="s">
        <v>325</v>
      </c>
      <c r="AJ55" t="s">
        <v>125</v>
      </c>
      <c r="AK55">
        <f t="shared" ca="1" si="13"/>
        <v>0</v>
      </c>
      <c r="AL55" t="str">
        <f t="shared" ca="1" si="14"/>
        <v/>
      </c>
      <c r="AM55" s="8" t="str">
        <f t="shared" ca="1" si="15"/>
        <v/>
      </c>
      <c r="AN55" t="str">
        <f t="shared" ca="1" si="16"/>
        <v/>
      </c>
      <c r="AO55" t="str">
        <f t="shared" ca="1" si="17"/>
        <v/>
      </c>
      <c r="AP55" s="7"/>
      <c r="AR55" s="6"/>
    </row>
    <row r="56" spans="1:44">
      <c r="A56" t="str">
        <f t="shared" ca="1" si="0"/>
        <v/>
      </c>
      <c r="B56" s="1" t="str">
        <f t="shared" ca="1" si="1"/>
        <v/>
      </c>
      <c r="C56" s="16" t="str">
        <f t="shared" ca="1" si="2"/>
        <v/>
      </c>
      <c r="D56" s="16" t="str">
        <f t="shared" ca="1" si="3"/>
        <v/>
      </c>
      <c r="E56" s="15" t="str">
        <f t="shared" ca="1" si="4"/>
        <v/>
      </c>
      <c r="N56" t="str">
        <f ca="1">youtube!AA56</f>
        <v/>
      </c>
      <c r="O56" t="str">
        <f ca="1">youtube!AB56</f>
        <v/>
      </c>
      <c r="R56" t="str">
        <f t="shared" ca="1" si="9"/>
        <v/>
      </c>
      <c r="S56" t="str">
        <f t="shared" ca="1" si="10"/>
        <v/>
      </c>
      <c r="U56" t="str">
        <f ca="1">IF(S56="","",IF(ROW()=2,0,IFERROR(MATCH(S56,$S$2:INDIRECT("S"&amp;ROW()-1),0),0)))</f>
        <v/>
      </c>
      <c r="V56" t="str">
        <f t="shared" ca="1" si="11"/>
        <v/>
      </c>
      <c r="X56" t="str">
        <f ca="1">youtube!T56</f>
        <v/>
      </c>
      <c r="Y56" t="str">
        <f ca="1">youtube!U56</f>
        <v/>
      </c>
      <c r="Z56" t="str">
        <f ca="1">youtube!V56</f>
        <v/>
      </c>
      <c r="AC56" t="s">
        <v>147</v>
      </c>
      <c r="AD56" s="8">
        <v>26713205</v>
      </c>
      <c r="AE56" s="8">
        <v>26713205</v>
      </c>
      <c r="AF56" s="14">
        <f t="shared" si="12"/>
        <v>26.7</v>
      </c>
      <c r="AG56" s="12"/>
      <c r="AH56" t="str">
        <f>AC56</f>
        <v>Australia</v>
      </c>
      <c r="AI56" t="s">
        <v>325</v>
      </c>
      <c r="AJ56" t="s">
        <v>258</v>
      </c>
      <c r="AK56">
        <f t="shared" ca="1" si="13"/>
        <v>0</v>
      </c>
      <c r="AL56" t="str">
        <f t="shared" ca="1" si="14"/>
        <v/>
      </c>
      <c r="AM56" s="8" t="str">
        <f t="shared" ca="1" si="15"/>
        <v/>
      </c>
      <c r="AN56" t="str">
        <f t="shared" ca="1" si="16"/>
        <v/>
      </c>
      <c r="AO56" t="str">
        <f t="shared" ca="1" si="17"/>
        <v/>
      </c>
      <c r="AP56" s="7"/>
      <c r="AR56" s="6"/>
    </row>
    <row r="57" spans="1:44">
      <c r="A57" t="str">
        <f t="shared" ca="1" si="0"/>
        <v/>
      </c>
      <c r="B57" s="1" t="str">
        <f t="shared" ca="1" si="1"/>
        <v/>
      </c>
      <c r="C57" s="16" t="str">
        <f t="shared" ca="1" si="2"/>
        <v/>
      </c>
      <c r="D57" s="16" t="str">
        <f t="shared" ca="1" si="3"/>
        <v/>
      </c>
      <c r="E57" s="15" t="str">
        <f t="shared" ca="1" si="4"/>
        <v/>
      </c>
      <c r="N57" t="str">
        <f ca="1">youtube!AA57</f>
        <v/>
      </c>
      <c r="O57" t="str">
        <f ca="1">youtube!AB57</f>
        <v/>
      </c>
      <c r="R57" t="str">
        <f t="shared" ca="1" si="9"/>
        <v/>
      </c>
      <c r="S57" t="str">
        <f t="shared" ca="1" si="10"/>
        <v/>
      </c>
      <c r="U57" t="str">
        <f ca="1">IF(S57="","",IF(ROW()=2,0,IFERROR(MATCH(S57,$S$2:INDIRECT("S"&amp;ROW()-1),0),0)))</f>
        <v/>
      </c>
      <c r="V57" t="str">
        <f t="shared" ca="1" si="11"/>
        <v/>
      </c>
      <c r="X57" t="str">
        <f ca="1">youtube!T57</f>
        <v>Ukraine</v>
      </c>
      <c r="Y57" t="str">
        <f ca="1">youtube!U57</f>
        <v>Europe</v>
      </c>
      <c r="Z57">
        <f ca="1">youtube!V57</f>
        <v>64</v>
      </c>
      <c r="AC57" t="s">
        <v>148</v>
      </c>
      <c r="AD57" s="8">
        <v>26498823</v>
      </c>
      <c r="AE57" s="8">
        <v>26498823</v>
      </c>
      <c r="AF57" s="14">
        <f t="shared" si="12"/>
        <v>26.5</v>
      </c>
      <c r="AG57" s="12"/>
      <c r="AH57" t="str">
        <f>AC57</f>
        <v>North Korea</v>
      </c>
      <c r="AI57" t="s">
        <v>325</v>
      </c>
      <c r="AJ57" t="s">
        <v>155</v>
      </c>
      <c r="AK57">
        <f t="shared" ca="1" si="13"/>
        <v>0</v>
      </c>
      <c r="AL57" t="str">
        <f t="shared" ca="1" si="14"/>
        <v/>
      </c>
      <c r="AM57" s="8" t="str">
        <f t="shared" ca="1" si="15"/>
        <v/>
      </c>
      <c r="AN57" t="str">
        <f t="shared" ca="1" si="16"/>
        <v/>
      </c>
      <c r="AO57" t="str">
        <f t="shared" ca="1" si="17"/>
        <v/>
      </c>
      <c r="AP57" s="7"/>
      <c r="AR57" s="6"/>
    </row>
    <row r="58" spans="1:44">
      <c r="A58" t="str">
        <f t="shared" ca="1" si="0"/>
        <v/>
      </c>
      <c r="B58" s="1" t="str">
        <f t="shared" ca="1" si="1"/>
        <v/>
      </c>
      <c r="C58" s="16" t="str">
        <f t="shared" ca="1" si="2"/>
        <v/>
      </c>
      <c r="D58" s="16" t="str">
        <f t="shared" ca="1" si="3"/>
        <v/>
      </c>
      <c r="E58" s="15" t="str">
        <f t="shared" ca="1" si="4"/>
        <v/>
      </c>
      <c r="N58" t="str">
        <f ca="1">youtube!AA58</f>
        <v/>
      </c>
      <c r="O58" t="str">
        <f ca="1">youtube!AB58</f>
        <v/>
      </c>
      <c r="R58" t="str">
        <f t="shared" ca="1" si="9"/>
        <v/>
      </c>
      <c r="S58" t="str">
        <f t="shared" ca="1" si="10"/>
        <v/>
      </c>
      <c r="U58" t="str">
        <f ca="1">IF(S58="","",IF(ROW()=2,0,IFERROR(MATCH(S58,$S$2:INDIRECT("S"&amp;ROW()-1),0),0)))</f>
        <v/>
      </c>
      <c r="V58" t="str">
        <f t="shared" ca="1" si="11"/>
        <v/>
      </c>
      <c r="X58" t="str">
        <f ca="1">youtube!T58</f>
        <v>Ukraine</v>
      </c>
      <c r="Y58" t="str">
        <f ca="1">youtube!U58</f>
        <v>Europe</v>
      </c>
      <c r="Z58">
        <f ca="1">youtube!V58</f>
        <v>61.5</v>
      </c>
      <c r="AC58" t="s">
        <v>149</v>
      </c>
      <c r="AD58" s="8">
        <v>24672760</v>
      </c>
      <c r="AE58" s="8">
        <v>24672760</v>
      </c>
      <c r="AF58" s="14">
        <f t="shared" si="12"/>
        <v>24.7</v>
      </c>
      <c r="AG58" s="12"/>
      <c r="AH58" t="str">
        <f>AC58</f>
        <v>Syria</v>
      </c>
      <c r="AI58" t="s">
        <v>325</v>
      </c>
      <c r="AJ58" t="s">
        <v>165</v>
      </c>
      <c r="AK58">
        <f t="shared" ca="1" si="13"/>
        <v>0</v>
      </c>
      <c r="AL58" t="str">
        <f t="shared" ca="1" si="14"/>
        <v/>
      </c>
      <c r="AM58" s="8" t="str">
        <f t="shared" ca="1" si="15"/>
        <v/>
      </c>
      <c r="AN58" t="str">
        <f t="shared" ca="1" si="16"/>
        <v/>
      </c>
      <c r="AO58" t="str">
        <f t="shared" ca="1" si="17"/>
        <v/>
      </c>
      <c r="AP58" s="7"/>
      <c r="AR58" s="6"/>
    </row>
    <row r="59" spans="1:44">
      <c r="A59" t="str">
        <f t="shared" ca="1" si="0"/>
        <v/>
      </c>
      <c r="B59" s="1" t="str">
        <f t="shared" ca="1" si="1"/>
        <v/>
      </c>
      <c r="C59" s="16" t="str">
        <f t="shared" ca="1" si="2"/>
        <v/>
      </c>
      <c r="D59" s="16" t="str">
        <f t="shared" ca="1" si="3"/>
        <v/>
      </c>
      <c r="E59" s="15" t="str">
        <f t="shared" ca="1" si="4"/>
        <v/>
      </c>
      <c r="N59" t="str">
        <f ca="1">youtube!AA59</f>
        <v/>
      </c>
      <c r="O59" t="str">
        <f ca="1">youtube!AB59</f>
        <v/>
      </c>
      <c r="R59" t="str">
        <f t="shared" ca="1" si="9"/>
        <v/>
      </c>
      <c r="S59" t="str">
        <f t="shared" ca="1" si="10"/>
        <v/>
      </c>
      <c r="U59" t="str">
        <f ca="1">IF(S59="","",IF(ROW()=2,0,IFERROR(MATCH(S59,$S$2:INDIRECT("S"&amp;ROW()-1),0),0)))</f>
        <v/>
      </c>
      <c r="V59" t="str">
        <f t="shared" ca="1" si="11"/>
        <v/>
      </c>
      <c r="X59" t="str">
        <f ca="1">youtube!T59</f>
        <v/>
      </c>
      <c r="Y59" t="str">
        <f ca="1">youtube!U59</f>
        <v/>
      </c>
      <c r="Z59" t="str">
        <f ca="1">youtube!V59</f>
        <v/>
      </c>
      <c r="AC59" t="s">
        <v>150</v>
      </c>
      <c r="AD59" s="8">
        <v>24478595</v>
      </c>
      <c r="AE59" s="8">
        <v>24478595</v>
      </c>
      <c r="AF59" s="14">
        <f t="shared" si="12"/>
        <v>24.5</v>
      </c>
      <c r="AG59" s="12"/>
      <c r="AH59" t="str">
        <f>AC59</f>
        <v>Mali</v>
      </c>
      <c r="AI59" t="s">
        <v>94</v>
      </c>
      <c r="AJ59" t="s">
        <v>309</v>
      </c>
      <c r="AK59">
        <f t="shared" ca="1" si="13"/>
        <v>0</v>
      </c>
      <c r="AL59" t="str">
        <f t="shared" ca="1" si="14"/>
        <v/>
      </c>
      <c r="AM59" s="8" t="str">
        <f t="shared" ca="1" si="15"/>
        <v/>
      </c>
      <c r="AN59" t="str">
        <f t="shared" ca="1" si="16"/>
        <v/>
      </c>
      <c r="AO59" t="str">
        <f t="shared" ca="1" si="17"/>
        <v/>
      </c>
      <c r="AP59" s="7"/>
      <c r="AR59" s="6"/>
    </row>
    <row r="60" spans="1:44">
      <c r="A60" t="str">
        <f t="shared" ca="1" si="0"/>
        <v/>
      </c>
      <c r="B60" s="1" t="str">
        <f t="shared" ca="1" si="1"/>
        <v/>
      </c>
      <c r="C60" s="16" t="str">
        <f t="shared" ca="1" si="2"/>
        <v/>
      </c>
      <c r="D60" s="16" t="str">
        <f t="shared" ca="1" si="3"/>
        <v/>
      </c>
      <c r="E60" s="15" t="str">
        <f t="shared" ca="1" si="4"/>
        <v/>
      </c>
      <c r="N60" t="str">
        <f ca="1">youtube!AA60</f>
        <v/>
      </c>
      <c r="O60" t="str">
        <f ca="1">youtube!AB60</f>
        <v/>
      </c>
      <c r="R60" t="str">
        <f t="shared" ca="1" si="9"/>
        <v/>
      </c>
      <c r="S60" t="str">
        <f t="shared" ca="1" si="10"/>
        <v/>
      </c>
      <c r="U60" t="str">
        <f ca="1">IF(S60="","",IF(ROW()=2,0,IFERROR(MATCH(S60,$S$2:INDIRECT("S"&amp;ROW()-1),0),0)))</f>
        <v/>
      </c>
      <c r="V60" t="str">
        <f t="shared" ca="1" si="11"/>
        <v/>
      </c>
      <c r="X60" t="str">
        <f ca="1">youtube!T60</f>
        <v>Japan</v>
      </c>
      <c r="Y60" t="str">
        <f ca="1">youtube!U60</f>
        <v>Asia</v>
      </c>
      <c r="Z60">
        <f ca="1">youtube!V60</f>
        <v>55</v>
      </c>
      <c r="AC60" t="s">
        <v>151</v>
      </c>
      <c r="AD60" s="8">
        <v>23548781</v>
      </c>
      <c r="AE60" s="8">
        <v>23548781</v>
      </c>
      <c r="AF60" s="14">
        <f t="shared" si="12"/>
        <v>23.5</v>
      </c>
      <c r="AG60" s="12"/>
      <c r="AH60" t="str">
        <f>AC60</f>
        <v>Burkina Faso</v>
      </c>
      <c r="AI60" t="s">
        <v>94</v>
      </c>
      <c r="AJ60" t="s">
        <v>286</v>
      </c>
      <c r="AK60">
        <f t="shared" ca="1" si="13"/>
        <v>0</v>
      </c>
      <c r="AL60" t="str">
        <f t="shared" ca="1" si="14"/>
        <v/>
      </c>
      <c r="AM60" s="8" t="str">
        <f t="shared" ca="1" si="15"/>
        <v/>
      </c>
      <c r="AN60" t="str">
        <f t="shared" ca="1" si="16"/>
        <v/>
      </c>
      <c r="AO60" t="str">
        <f t="shared" ca="1" si="17"/>
        <v/>
      </c>
      <c r="AP60" s="7"/>
      <c r="AR60" s="6"/>
    </row>
    <row r="61" spans="1:44">
      <c r="A61" t="str">
        <f t="shared" ca="1" si="0"/>
        <v/>
      </c>
      <c r="B61" s="1" t="str">
        <f t="shared" ca="1" si="1"/>
        <v/>
      </c>
      <c r="C61" s="16" t="str">
        <f t="shared" ca="1" si="2"/>
        <v/>
      </c>
      <c r="D61" s="16" t="str">
        <f t="shared" ca="1" si="3"/>
        <v/>
      </c>
      <c r="E61" s="15" t="str">
        <f t="shared" ca="1" si="4"/>
        <v/>
      </c>
      <c r="N61" t="str">
        <f ca="1">youtube!AA61</f>
        <v/>
      </c>
      <c r="O61" t="str">
        <f ca="1">youtube!AB61</f>
        <v/>
      </c>
      <c r="R61" t="str">
        <f t="shared" ca="1" si="9"/>
        <v/>
      </c>
      <c r="S61" t="str">
        <f t="shared" ca="1" si="10"/>
        <v/>
      </c>
      <c r="U61" t="str">
        <f ca="1">IF(S61="","",IF(ROW()=2,0,IFERROR(MATCH(S61,$S$2:INDIRECT("S"&amp;ROW()-1),0),0)))</f>
        <v/>
      </c>
      <c r="V61" t="str">
        <f t="shared" ca="1" si="11"/>
        <v/>
      </c>
      <c r="X61" t="str">
        <f ca="1">youtube!T61</f>
        <v/>
      </c>
      <c r="Y61" t="str">
        <f ca="1">youtube!U61</f>
        <v/>
      </c>
      <c r="Z61" t="str">
        <f ca="1">youtube!V61</f>
        <v/>
      </c>
      <c r="AC61" t="s">
        <v>152</v>
      </c>
      <c r="AD61" s="8">
        <v>23213962</v>
      </c>
      <c r="AE61" s="8">
        <v>23213962</v>
      </c>
      <c r="AF61" s="14">
        <f t="shared" si="12"/>
        <v>23.2</v>
      </c>
      <c r="AG61" s="12"/>
      <c r="AH61" t="str">
        <f>AC61</f>
        <v>Taiwan</v>
      </c>
      <c r="AI61" t="s">
        <v>94</v>
      </c>
      <c r="AJ61" t="s">
        <v>62</v>
      </c>
      <c r="AK61">
        <f t="shared" ca="1" si="13"/>
        <v>1</v>
      </c>
      <c r="AL61">
        <f t="shared" ca="1" si="14"/>
        <v>61</v>
      </c>
      <c r="AM61" s="8" t="str">
        <f t="shared" ca="1" si="15"/>
        <v/>
      </c>
      <c r="AN61" t="str">
        <f t="shared" ca="1" si="16"/>
        <v/>
      </c>
      <c r="AO61" t="str">
        <f t="shared" ca="1" si="17"/>
        <v/>
      </c>
      <c r="AR61" s="6"/>
    </row>
    <row r="62" spans="1:44">
      <c r="A62" t="str">
        <f t="shared" ca="1" si="0"/>
        <v/>
      </c>
      <c r="B62" s="1" t="str">
        <f t="shared" ca="1" si="1"/>
        <v/>
      </c>
      <c r="C62" s="16" t="str">
        <f t="shared" ca="1" si="2"/>
        <v/>
      </c>
      <c r="D62" s="16" t="str">
        <f t="shared" ca="1" si="3"/>
        <v/>
      </c>
      <c r="E62" s="15" t="str">
        <f t="shared" ca="1" si="4"/>
        <v/>
      </c>
      <c r="N62" t="str">
        <f ca="1">youtube!AA62</f>
        <v/>
      </c>
      <c r="O62" t="str">
        <f ca="1">youtube!AB62</f>
        <v/>
      </c>
      <c r="R62" t="str">
        <f t="shared" ca="1" si="9"/>
        <v/>
      </c>
      <c r="S62" t="str">
        <f t="shared" ca="1" si="10"/>
        <v/>
      </c>
      <c r="U62" t="str">
        <f ca="1">IF(S62="","",IF(ROW()=2,0,IFERROR(MATCH(S62,$S$2:INDIRECT("S"&amp;ROW()-1),0),0)))</f>
        <v/>
      </c>
      <c r="V62" t="str">
        <f t="shared" ca="1" si="11"/>
        <v/>
      </c>
      <c r="X62" t="str">
        <f ca="1">youtube!T62</f>
        <v/>
      </c>
      <c r="Y62" t="str">
        <f ca="1">youtube!U62</f>
        <v/>
      </c>
      <c r="Z62" t="str">
        <f ca="1">youtube!V62</f>
        <v/>
      </c>
      <c r="AC62" t="s">
        <v>153</v>
      </c>
      <c r="AD62" s="8">
        <v>23103565</v>
      </c>
      <c r="AE62" s="8">
        <v>23103565</v>
      </c>
      <c r="AF62" s="14">
        <f t="shared" si="12"/>
        <v>23.1</v>
      </c>
      <c r="AG62" s="12"/>
      <c r="AH62" t="str">
        <f>AC62</f>
        <v>Sri Lanka</v>
      </c>
      <c r="AI62" t="s">
        <v>94</v>
      </c>
      <c r="AJ62" t="s">
        <v>283</v>
      </c>
      <c r="AK62">
        <f t="shared" ca="1" si="13"/>
        <v>0</v>
      </c>
      <c r="AL62" t="str">
        <f t="shared" ca="1" si="14"/>
        <v/>
      </c>
      <c r="AM62" s="8" t="str">
        <f t="shared" ca="1" si="15"/>
        <v/>
      </c>
      <c r="AN62" t="str">
        <f t="shared" ca="1" si="16"/>
        <v/>
      </c>
      <c r="AO62" t="str">
        <f t="shared" ca="1" si="17"/>
        <v/>
      </c>
      <c r="AR62" s="6"/>
    </row>
    <row r="63" spans="1:44">
      <c r="A63" t="str">
        <f t="shared" ca="1" si="0"/>
        <v/>
      </c>
      <c r="B63" s="1" t="str">
        <f t="shared" ca="1" si="1"/>
        <v/>
      </c>
      <c r="C63" s="16" t="str">
        <f t="shared" ca="1" si="2"/>
        <v/>
      </c>
      <c r="D63" s="16" t="str">
        <f t="shared" ca="1" si="3"/>
        <v/>
      </c>
      <c r="E63" s="15" t="str">
        <f t="shared" ca="1" si="4"/>
        <v/>
      </c>
      <c r="N63" t="str">
        <f ca="1">youtube!AA63</f>
        <v/>
      </c>
      <c r="O63" t="str">
        <f ca="1">youtube!AB63</f>
        <v/>
      </c>
      <c r="R63" t="str">
        <f t="shared" ca="1" si="9"/>
        <v/>
      </c>
      <c r="S63" t="str">
        <f t="shared" ca="1" si="10"/>
        <v/>
      </c>
      <c r="U63" t="str">
        <f ca="1">IF(S63="","",IF(ROW()=2,0,IFERROR(MATCH(S63,$S$2:INDIRECT("S"&amp;ROW()-1),0),0)))</f>
        <v/>
      </c>
      <c r="V63" t="str">
        <f t="shared" ca="1" si="11"/>
        <v/>
      </c>
      <c r="X63" t="str">
        <f ca="1">youtube!T63</f>
        <v/>
      </c>
      <c r="Y63" t="str">
        <f ca="1">youtube!U63</f>
        <v/>
      </c>
      <c r="Z63" t="str">
        <f ca="1">youtube!V63</f>
        <v/>
      </c>
      <c r="AC63" t="s">
        <v>154</v>
      </c>
      <c r="AD63" s="8">
        <v>21655286</v>
      </c>
      <c r="AE63" s="8">
        <v>21655286</v>
      </c>
      <c r="AF63" s="14">
        <f t="shared" si="12"/>
        <v>21.7</v>
      </c>
      <c r="AG63" s="12"/>
      <c r="AH63" t="str">
        <f>AC63</f>
        <v>Malawi</v>
      </c>
      <c r="AI63" t="s">
        <v>94</v>
      </c>
      <c r="AJ63" t="s">
        <v>265</v>
      </c>
      <c r="AK63">
        <f t="shared" ca="1" si="13"/>
        <v>0</v>
      </c>
      <c r="AL63" t="str">
        <f t="shared" ca="1" si="14"/>
        <v/>
      </c>
      <c r="AM63" s="8" t="str">
        <f t="shared" ca="1" si="15"/>
        <v/>
      </c>
      <c r="AN63" t="str">
        <f t="shared" ca="1" si="16"/>
        <v/>
      </c>
      <c r="AO63" t="str">
        <f t="shared" ca="1" si="17"/>
        <v/>
      </c>
      <c r="AP63" s="7"/>
      <c r="AR63" s="6"/>
    </row>
    <row r="64" spans="1:44">
      <c r="A64" t="str">
        <f t="shared" ca="1" si="0"/>
        <v/>
      </c>
      <c r="B64" s="1" t="str">
        <f t="shared" ca="1" si="1"/>
        <v/>
      </c>
      <c r="C64" s="16" t="str">
        <f t="shared" ca="1" si="2"/>
        <v/>
      </c>
      <c r="D64" s="16" t="str">
        <f t="shared" ca="1" si="3"/>
        <v/>
      </c>
      <c r="E64" s="15" t="str">
        <f t="shared" ca="1" si="4"/>
        <v/>
      </c>
      <c r="N64" t="str">
        <f ca="1">youtube!AA64</f>
        <v/>
      </c>
      <c r="O64" t="str">
        <f ca="1">youtube!AB64</f>
        <v/>
      </c>
      <c r="R64" t="str">
        <f t="shared" ca="1" si="9"/>
        <v/>
      </c>
      <c r="S64" t="str">
        <f t="shared" ca="1" si="10"/>
        <v/>
      </c>
      <c r="U64" t="str">
        <f ca="1">IF(S64="","",IF(ROW()=2,0,IFERROR(MATCH(S64,$S$2:INDIRECT("S"&amp;ROW()-1),0),0)))</f>
        <v/>
      </c>
      <c r="V64" t="str">
        <f t="shared" ca="1" si="11"/>
        <v/>
      </c>
      <c r="X64" t="str">
        <f ca="1">youtube!T64</f>
        <v/>
      </c>
      <c r="Y64" t="str">
        <f ca="1">youtube!U64</f>
        <v/>
      </c>
      <c r="Z64" t="str">
        <f ca="1">youtube!V64</f>
        <v/>
      </c>
      <c r="AC64" t="s">
        <v>155</v>
      </c>
      <c r="AD64" s="8">
        <v>21314956</v>
      </c>
      <c r="AE64" s="8">
        <v>21314956</v>
      </c>
      <c r="AF64" s="14">
        <f t="shared" si="12"/>
        <v>21.3</v>
      </c>
      <c r="AG64" s="12"/>
      <c r="AH64" t="str">
        <f>AC64</f>
        <v>Zambia</v>
      </c>
      <c r="AI64" t="s">
        <v>94</v>
      </c>
      <c r="AJ64" t="s">
        <v>273</v>
      </c>
      <c r="AK64">
        <f t="shared" ca="1" si="13"/>
        <v>0</v>
      </c>
      <c r="AL64" t="str">
        <f t="shared" ca="1" si="14"/>
        <v/>
      </c>
      <c r="AM64" s="8" t="str">
        <f t="shared" ca="1" si="15"/>
        <v/>
      </c>
      <c r="AN64" t="str">
        <f t="shared" ca="1" si="16"/>
        <v/>
      </c>
      <c r="AO64" t="str">
        <f t="shared" ca="1" si="17"/>
        <v/>
      </c>
      <c r="AR64" s="6"/>
    </row>
    <row r="65" spans="1:44">
      <c r="A65" t="str">
        <f t="shared" ca="1" si="0"/>
        <v/>
      </c>
      <c r="B65" s="1" t="str">
        <f t="shared" ca="1" si="1"/>
        <v/>
      </c>
      <c r="C65" s="16" t="str">
        <f t="shared" ca="1" si="2"/>
        <v/>
      </c>
      <c r="D65" s="16" t="str">
        <f t="shared" ca="1" si="3"/>
        <v/>
      </c>
      <c r="E65" s="15" t="str">
        <f t="shared" ca="1" si="4"/>
        <v/>
      </c>
      <c r="N65" t="str">
        <f ca="1">youtube!AA65</f>
        <v/>
      </c>
      <c r="O65" t="str">
        <f ca="1">youtube!AB65</f>
        <v/>
      </c>
      <c r="R65" t="str">
        <f t="shared" ca="1" si="9"/>
        <v/>
      </c>
      <c r="S65" t="str">
        <f t="shared" ca="1" si="10"/>
        <v/>
      </c>
      <c r="U65" t="str">
        <f ca="1">IF(S65="","",IF(ROW()=2,0,IFERROR(MATCH(S65,$S$2:INDIRECT("S"&amp;ROW()-1),0),0)))</f>
        <v/>
      </c>
      <c r="V65" t="str">
        <f t="shared" ca="1" si="11"/>
        <v/>
      </c>
      <c r="X65" t="str">
        <f ca="1">youtube!T65</f>
        <v/>
      </c>
      <c r="Y65" t="str">
        <f ca="1">youtube!U65</f>
        <v/>
      </c>
      <c r="Z65" t="str">
        <f ca="1">youtube!V65</f>
        <v/>
      </c>
      <c r="AC65" t="s">
        <v>156</v>
      </c>
      <c r="AD65" s="8">
        <v>20592571</v>
      </c>
      <c r="AE65" s="8">
        <v>20592571</v>
      </c>
      <c r="AF65" s="14">
        <f t="shared" si="12"/>
        <v>20.6</v>
      </c>
      <c r="AG65" s="12"/>
      <c r="AH65" t="str">
        <f>AC65</f>
        <v>Kazakhstan</v>
      </c>
      <c r="AI65" t="s">
        <v>94</v>
      </c>
      <c r="AJ65" t="s">
        <v>264</v>
      </c>
      <c r="AK65">
        <f t="shared" ca="1" si="13"/>
        <v>0</v>
      </c>
      <c r="AL65" t="str">
        <f t="shared" ca="1" si="14"/>
        <v/>
      </c>
      <c r="AM65" s="8" t="str">
        <f t="shared" ca="1" si="15"/>
        <v/>
      </c>
      <c r="AN65" t="str">
        <f t="shared" ca="1" si="16"/>
        <v/>
      </c>
      <c r="AO65" t="str">
        <f t="shared" ca="1" si="17"/>
        <v/>
      </c>
      <c r="AR65" s="6"/>
    </row>
    <row r="66" spans="1:44">
      <c r="A66" t="str">
        <f t="shared" ca="1" si="0"/>
        <v/>
      </c>
      <c r="B66" s="1" t="str">
        <f t="shared" ca="1" si="1"/>
        <v/>
      </c>
      <c r="C66" s="16" t="str">
        <f t="shared" ca="1" si="2"/>
        <v/>
      </c>
      <c r="D66" s="16" t="str">
        <f t="shared" ca="1" si="3"/>
        <v/>
      </c>
      <c r="E66" s="15" t="str">
        <f t="shared" ca="1" si="4"/>
        <v/>
      </c>
      <c r="N66" t="str">
        <f ca="1">youtube!AA66</f>
        <v/>
      </c>
      <c r="O66" t="str">
        <f ca="1">youtube!AB66</f>
        <v/>
      </c>
      <c r="R66" t="str">
        <f t="shared" ca="1" si="9"/>
        <v/>
      </c>
      <c r="S66" t="str">
        <f t="shared" ca="1" si="10"/>
        <v/>
      </c>
      <c r="U66" t="str">
        <f ca="1">IF(S66="","",IF(ROW()=2,0,IFERROR(MATCH(S66,$S$2:INDIRECT("S"&amp;ROW()-1),0),0)))</f>
        <v/>
      </c>
      <c r="V66" t="str">
        <f t="shared" ca="1" si="11"/>
        <v/>
      </c>
      <c r="X66" t="str">
        <f ca="1">youtube!T66</f>
        <v/>
      </c>
      <c r="Y66" t="str">
        <f ca="1">youtube!U66</f>
        <v/>
      </c>
      <c r="Z66" t="str">
        <f ca="1">youtube!V66</f>
        <v/>
      </c>
      <c r="AC66" t="s">
        <v>157</v>
      </c>
      <c r="AD66" s="8">
        <v>20299123</v>
      </c>
      <c r="AE66" s="8">
        <v>20299123</v>
      </c>
      <c r="AF66" s="14">
        <f t="shared" si="12"/>
        <v>20.3</v>
      </c>
      <c r="AG66" s="12"/>
      <c r="AH66" t="str">
        <f>AC66</f>
        <v>Chad</v>
      </c>
      <c r="AI66" t="s">
        <v>94</v>
      </c>
      <c r="AJ66" t="s">
        <v>292</v>
      </c>
      <c r="AK66">
        <f t="shared" ca="1" si="13"/>
        <v>0</v>
      </c>
      <c r="AL66" t="str">
        <f t="shared" ca="1" si="14"/>
        <v/>
      </c>
      <c r="AM66" s="8" t="str">
        <f t="shared" ca="1" si="15"/>
        <v/>
      </c>
      <c r="AN66" t="str">
        <f t="shared" ca="1" si="16"/>
        <v/>
      </c>
      <c r="AO66" t="str">
        <f t="shared" ca="1" si="17"/>
        <v/>
      </c>
      <c r="AR66" s="6"/>
    </row>
    <row r="67" spans="1:44">
      <c r="A67" t="str">
        <f t="shared" ref="A67:A101" ca="1" si="18">R67</f>
        <v/>
      </c>
      <c r="B67" s="1" t="str">
        <f t="shared" ref="B67:B101" ca="1" si="19">S67</f>
        <v/>
      </c>
      <c r="C67" s="16" t="str">
        <f t="shared" ref="C67:C101" ca="1" si="20">IF(SUMIF($X$2:$X$101,A67,$Z$2:$Z$101)=0,"",SUMIF($X$2:$X$101,A67,$Z$2:$Z$101))</f>
        <v/>
      </c>
      <c r="D67" s="16" t="str">
        <f t="shared" ref="D67:D101" ca="1" si="21">IF(A67="","",INDEX($AF$2:$AF$235,MATCH(A67,$AC$2:$AC$235,0)))</f>
        <v/>
      </c>
      <c r="E67" s="15" t="str">
        <f t="shared" ref="E67:E101" ca="1" si="22">IF(A67="","",C67/D67)</f>
        <v/>
      </c>
      <c r="N67" t="str">
        <f ca="1">youtube!AA67</f>
        <v/>
      </c>
      <c r="O67" t="str">
        <f ca="1">youtube!AB67</f>
        <v/>
      </c>
      <c r="R67" t="str">
        <f t="shared" ref="R67:R101" ca="1" si="23">AN67</f>
        <v/>
      </c>
      <c r="S67" t="str">
        <f t="shared" ref="S67:S101" ca="1" si="24">AO67</f>
        <v/>
      </c>
      <c r="U67" t="str">
        <f ca="1">IF(S67="","",IF(ROW()=2,0,IFERROR(MATCH(S67,$S$2:INDIRECT("S"&amp;ROW()-1),0),0)))</f>
        <v/>
      </c>
      <c r="V67" t="str">
        <f t="shared" ref="V67:V101" ca="1" si="25">IF(U67=0,ROW(),"")</f>
        <v/>
      </c>
      <c r="X67" t="str">
        <f ca="1">youtube!T67</f>
        <v/>
      </c>
      <c r="Y67" t="str">
        <f ca="1">youtube!U67</f>
        <v/>
      </c>
      <c r="Z67" t="str">
        <f ca="1">youtube!V67</f>
        <v/>
      </c>
      <c r="AC67" t="s">
        <v>158</v>
      </c>
      <c r="AD67" s="8">
        <v>19764771</v>
      </c>
      <c r="AE67" s="8">
        <v>19764771</v>
      </c>
      <c r="AF67" s="14">
        <f t="shared" ref="AF67:AF130" si="26">IF(LEN(AE67)&gt;6,ROUND(AD67/1000000,1),ROUND(AD67/1000000,7-LEN(AE67)))</f>
        <v>19.8</v>
      </c>
      <c r="AG67" s="12"/>
      <c r="AH67" t="str">
        <f>AC67</f>
        <v>Chile</v>
      </c>
      <c r="AI67" t="s">
        <v>94</v>
      </c>
      <c r="AJ67" t="s">
        <v>170</v>
      </c>
      <c r="AK67">
        <f t="shared" ref="AK67:AK130" ca="1" si="27">COUNTIFS($N$2:$N$101,"="&amp;AJ67)</f>
        <v>0</v>
      </c>
      <c r="AL67" t="str">
        <f t="shared" ref="AL67:AL130" ca="1" si="28">IF(AK67=0,"",ROW())</f>
        <v/>
      </c>
      <c r="AM67" s="8" t="str">
        <f t="shared" ref="AM67:AM130" ca="1" si="29">IF(ROW()-1&lt;=$AK$1,SMALL($AL$2:$AL$235,ROW()-1),"")</f>
        <v/>
      </c>
      <c r="AN67" t="str">
        <f t="shared" ref="AN67:AN130" ca="1" si="30">IF(AM67="","",INDIRECT("AJ"&amp;AM67))</f>
        <v/>
      </c>
      <c r="AO67" t="str">
        <f t="shared" ref="AO67:AO130" ca="1" si="31">IF(AM67="","",INDIRECT("AI"&amp;AM67))</f>
        <v/>
      </c>
      <c r="AP67" s="7"/>
      <c r="AR67" s="6"/>
    </row>
    <row r="68" spans="1:44">
      <c r="A68" t="str">
        <f t="shared" ca="1" si="18"/>
        <v/>
      </c>
      <c r="B68" s="1" t="str">
        <f t="shared" ca="1" si="19"/>
        <v/>
      </c>
      <c r="C68" s="16" t="str">
        <f t="shared" ca="1" si="20"/>
        <v/>
      </c>
      <c r="D68" s="16" t="str">
        <f t="shared" ca="1" si="21"/>
        <v/>
      </c>
      <c r="E68" s="15" t="str">
        <f t="shared" ca="1" si="22"/>
        <v/>
      </c>
      <c r="N68" t="str">
        <f ca="1">youtube!AA68</f>
        <v/>
      </c>
      <c r="O68" t="str">
        <f ca="1">youtube!AB68</f>
        <v/>
      </c>
      <c r="R68" t="str">
        <f t="shared" ca="1" si="23"/>
        <v/>
      </c>
      <c r="S68" t="str">
        <f t="shared" ca="1" si="24"/>
        <v/>
      </c>
      <c r="U68" t="str">
        <f ca="1">IF(S68="","",IF(ROW()=2,0,IFERROR(MATCH(S68,$S$2:INDIRECT("S"&amp;ROW()-1),0),0)))</f>
        <v/>
      </c>
      <c r="V68" t="str">
        <f t="shared" ca="1" si="25"/>
        <v/>
      </c>
      <c r="X68" t="str">
        <f ca="1">youtube!T68</f>
        <v/>
      </c>
      <c r="Y68" t="str">
        <f ca="1">youtube!U68</f>
        <v/>
      </c>
      <c r="Z68" t="str">
        <f ca="1">youtube!V68</f>
        <v/>
      </c>
      <c r="AC68" t="s">
        <v>84</v>
      </c>
      <c r="AD68" s="8">
        <v>19015088</v>
      </c>
      <c r="AE68" s="8">
        <v>19015088</v>
      </c>
      <c r="AF68" s="14">
        <f t="shared" si="26"/>
        <v>19</v>
      </c>
      <c r="AG68" s="12"/>
      <c r="AH68" t="str">
        <f>AC68</f>
        <v>Romania</v>
      </c>
      <c r="AI68" t="s">
        <v>94</v>
      </c>
      <c r="AJ68" t="s">
        <v>59</v>
      </c>
      <c r="AK68">
        <f t="shared" ca="1" si="27"/>
        <v>1</v>
      </c>
      <c r="AL68">
        <f t="shared" ca="1" si="28"/>
        <v>68</v>
      </c>
      <c r="AM68" s="8" t="str">
        <f t="shared" ca="1" si="29"/>
        <v/>
      </c>
      <c r="AN68" t="str">
        <f t="shared" ca="1" si="30"/>
        <v/>
      </c>
      <c r="AO68" t="str">
        <f t="shared" ca="1" si="31"/>
        <v/>
      </c>
      <c r="AP68" s="7"/>
      <c r="AR68" s="6"/>
    </row>
    <row r="69" spans="1:44">
      <c r="A69" t="str">
        <f t="shared" ca="1" si="18"/>
        <v/>
      </c>
      <c r="B69" s="1" t="str">
        <f t="shared" ca="1" si="19"/>
        <v/>
      </c>
      <c r="C69" s="16" t="str">
        <f t="shared" ca="1" si="20"/>
        <v/>
      </c>
      <c r="D69" s="16" t="str">
        <f t="shared" ca="1" si="21"/>
        <v/>
      </c>
      <c r="E69" s="15" t="str">
        <f t="shared" ca="1" si="22"/>
        <v/>
      </c>
      <c r="N69" t="str">
        <f ca="1">youtube!AA69</f>
        <v/>
      </c>
      <c r="O69" t="str">
        <f ca="1">youtube!AB69</f>
        <v/>
      </c>
      <c r="R69" t="str">
        <f t="shared" ca="1" si="23"/>
        <v/>
      </c>
      <c r="S69" t="str">
        <f t="shared" ca="1" si="24"/>
        <v/>
      </c>
      <c r="U69" t="str">
        <f ca="1">IF(S69="","",IF(ROW()=2,0,IFERROR(MATCH(S69,$S$2:INDIRECT("S"&amp;ROW()-1),0),0)))</f>
        <v/>
      </c>
      <c r="V69" t="str">
        <f t="shared" ca="1" si="25"/>
        <v/>
      </c>
      <c r="X69" t="str">
        <f ca="1">youtube!T69</f>
        <v/>
      </c>
      <c r="Y69" t="str">
        <f ca="1">youtube!U69</f>
        <v/>
      </c>
      <c r="Z69" t="str">
        <f ca="1">youtube!V69</f>
        <v/>
      </c>
      <c r="AC69" t="s">
        <v>159</v>
      </c>
      <c r="AD69" s="8">
        <v>19009151</v>
      </c>
      <c r="AE69" s="8">
        <v>19009151</v>
      </c>
      <c r="AF69" s="14">
        <f t="shared" si="26"/>
        <v>19</v>
      </c>
      <c r="AG69" s="12"/>
      <c r="AH69" t="str">
        <f>AC69</f>
        <v>Somalia</v>
      </c>
      <c r="AI69" t="s">
        <v>94</v>
      </c>
      <c r="AJ69" t="s">
        <v>42</v>
      </c>
      <c r="AK69">
        <f t="shared" ca="1" si="27"/>
        <v>1</v>
      </c>
      <c r="AL69">
        <f t="shared" ca="1" si="28"/>
        <v>69</v>
      </c>
      <c r="AM69" s="8" t="str">
        <f t="shared" ca="1" si="29"/>
        <v/>
      </c>
      <c r="AN69" t="str">
        <f t="shared" ca="1" si="30"/>
        <v/>
      </c>
      <c r="AO69" t="str">
        <f t="shared" ca="1" si="31"/>
        <v/>
      </c>
      <c r="AR69" s="6"/>
    </row>
    <row r="70" spans="1:44">
      <c r="A70" t="str">
        <f t="shared" ca="1" si="18"/>
        <v/>
      </c>
      <c r="B70" s="1" t="str">
        <f t="shared" ca="1" si="19"/>
        <v/>
      </c>
      <c r="C70" s="16" t="str">
        <f t="shared" ca="1" si="20"/>
        <v/>
      </c>
      <c r="D70" s="16" t="str">
        <f t="shared" ca="1" si="21"/>
        <v/>
      </c>
      <c r="E70" s="15" t="str">
        <f t="shared" ca="1" si="22"/>
        <v/>
      </c>
      <c r="N70" t="str">
        <f ca="1">youtube!AA70</f>
        <v/>
      </c>
      <c r="O70" t="str">
        <f ca="1">youtube!AB70</f>
        <v/>
      </c>
      <c r="R70" t="str">
        <f t="shared" ca="1" si="23"/>
        <v/>
      </c>
      <c r="S70" t="str">
        <f t="shared" ca="1" si="24"/>
        <v/>
      </c>
      <c r="U70" t="str">
        <f ca="1">IF(S70="","",IF(ROW()=2,0,IFERROR(MATCH(S70,$S$2:INDIRECT("S"&amp;ROW()-1),0),0)))</f>
        <v/>
      </c>
      <c r="V70" t="str">
        <f t="shared" ca="1" si="25"/>
        <v/>
      </c>
      <c r="X70" t="str">
        <f ca="1">youtube!T70</f>
        <v/>
      </c>
      <c r="Y70" t="str">
        <f ca="1">youtube!U70</f>
        <v/>
      </c>
      <c r="Z70" t="str">
        <f ca="1">youtube!V70</f>
        <v/>
      </c>
      <c r="AC70" t="s">
        <v>160</v>
      </c>
      <c r="AD70" s="8">
        <v>18501984</v>
      </c>
      <c r="AE70" s="8">
        <v>18501984</v>
      </c>
      <c r="AF70" s="14">
        <f t="shared" si="26"/>
        <v>18.5</v>
      </c>
      <c r="AG70" s="12"/>
      <c r="AH70" t="str">
        <f>AC70</f>
        <v>Senegal</v>
      </c>
      <c r="AI70" t="s">
        <v>94</v>
      </c>
      <c r="AJ70" t="s">
        <v>306</v>
      </c>
      <c r="AK70">
        <f t="shared" ca="1" si="27"/>
        <v>0</v>
      </c>
      <c r="AL70" t="str">
        <f t="shared" ca="1" si="28"/>
        <v/>
      </c>
      <c r="AM70" s="8" t="str">
        <f t="shared" ca="1" si="29"/>
        <v/>
      </c>
      <c r="AN70" t="str">
        <f t="shared" ca="1" si="30"/>
        <v/>
      </c>
      <c r="AO70" t="str">
        <f t="shared" ca="1" si="31"/>
        <v/>
      </c>
      <c r="AP70" s="7"/>
      <c r="AR70" s="6"/>
    </row>
    <row r="71" spans="1:44">
      <c r="A71" t="str">
        <f t="shared" ca="1" si="18"/>
        <v/>
      </c>
      <c r="B71" s="1" t="str">
        <f t="shared" ca="1" si="19"/>
        <v/>
      </c>
      <c r="C71" s="16" t="str">
        <f t="shared" ca="1" si="20"/>
        <v/>
      </c>
      <c r="D71" s="16" t="str">
        <f t="shared" ca="1" si="21"/>
        <v/>
      </c>
      <c r="E71" s="15" t="str">
        <f t="shared" ca="1" si="22"/>
        <v/>
      </c>
      <c r="N71" t="str">
        <f ca="1">youtube!AA71</f>
        <v/>
      </c>
      <c r="O71" t="str">
        <f ca="1">youtube!AB71</f>
        <v/>
      </c>
      <c r="R71" t="str">
        <f t="shared" ca="1" si="23"/>
        <v/>
      </c>
      <c r="S71" t="str">
        <f t="shared" ca="1" si="24"/>
        <v/>
      </c>
      <c r="U71" t="str">
        <f ca="1">IF(S71="","",IF(ROW()=2,0,IFERROR(MATCH(S71,$S$2:INDIRECT("S"&amp;ROW()-1),0),0)))</f>
        <v/>
      </c>
      <c r="V71" t="str">
        <f t="shared" ca="1" si="25"/>
        <v/>
      </c>
      <c r="X71" t="str">
        <f ca="1">youtube!T71</f>
        <v/>
      </c>
      <c r="Y71" t="str">
        <f ca="1">youtube!U71</f>
        <v/>
      </c>
      <c r="Z71" t="str">
        <f ca="1">youtube!V71</f>
        <v/>
      </c>
      <c r="AC71" t="s">
        <v>161</v>
      </c>
      <c r="AD71" s="8">
        <v>18406359</v>
      </c>
      <c r="AE71" s="8">
        <v>18406359</v>
      </c>
      <c r="AF71" s="14">
        <f t="shared" si="26"/>
        <v>18.399999999999999</v>
      </c>
      <c r="AG71" s="12"/>
      <c r="AH71" t="str">
        <f>AC71</f>
        <v>Guatemala</v>
      </c>
      <c r="AI71" t="s">
        <v>94</v>
      </c>
      <c r="AJ71" t="s">
        <v>290</v>
      </c>
      <c r="AK71">
        <f t="shared" ca="1" si="27"/>
        <v>0</v>
      </c>
      <c r="AL71" t="str">
        <f t="shared" ca="1" si="28"/>
        <v/>
      </c>
      <c r="AM71" s="8" t="str">
        <f t="shared" ca="1" si="29"/>
        <v/>
      </c>
      <c r="AN71" t="str">
        <f t="shared" ca="1" si="30"/>
        <v/>
      </c>
      <c r="AO71" t="str">
        <f t="shared" ca="1" si="31"/>
        <v/>
      </c>
      <c r="AP71" s="7"/>
      <c r="AR71" s="6"/>
    </row>
    <row r="72" spans="1:44">
      <c r="A72" t="str">
        <f t="shared" ca="1" si="18"/>
        <v/>
      </c>
      <c r="B72" s="1" t="str">
        <f t="shared" ca="1" si="19"/>
        <v/>
      </c>
      <c r="C72" s="16" t="str">
        <f t="shared" ca="1" si="20"/>
        <v/>
      </c>
      <c r="D72" s="16" t="str">
        <f t="shared" ca="1" si="21"/>
        <v/>
      </c>
      <c r="E72" s="15" t="str">
        <f t="shared" ca="1" si="22"/>
        <v/>
      </c>
      <c r="N72" t="str">
        <f ca="1">youtube!AA72</f>
        <v/>
      </c>
      <c r="O72" t="str">
        <f ca="1">youtube!AB72</f>
        <v/>
      </c>
      <c r="R72" t="str">
        <f t="shared" ca="1" si="23"/>
        <v/>
      </c>
      <c r="S72" t="str">
        <f t="shared" ca="1" si="24"/>
        <v/>
      </c>
      <c r="U72" t="str">
        <f ca="1">IF(S72="","",IF(ROW()=2,0,IFERROR(MATCH(S72,$S$2:INDIRECT("S"&amp;ROW()-1),0),0)))</f>
        <v/>
      </c>
      <c r="V72" t="str">
        <f t="shared" ca="1" si="25"/>
        <v/>
      </c>
      <c r="X72" t="str">
        <f ca="1">youtube!T72</f>
        <v/>
      </c>
      <c r="Y72" t="str">
        <f ca="1">youtube!U72</f>
        <v/>
      </c>
      <c r="Z72" t="str">
        <f ca="1">youtube!V72</f>
        <v/>
      </c>
      <c r="AC72" t="s">
        <v>162</v>
      </c>
      <c r="AD72" s="8">
        <v>18228742</v>
      </c>
      <c r="AE72" s="8">
        <v>18228742</v>
      </c>
      <c r="AF72" s="14">
        <f t="shared" si="26"/>
        <v>18.2</v>
      </c>
      <c r="AG72" s="12"/>
      <c r="AH72" t="str">
        <f>AC72</f>
        <v>Netherlands</v>
      </c>
      <c r="AI72" t="s">
        <v>94</v>
      </c>
      <c r="AJ72" t="s">
        <v>158</v>
      </c>
      <c r="AK72">
        <f t="shared" ca="1" si="27"/>
        <v>0</v>
      </c>
      <c r="AL72" t="str">
        <f t="shared" ca="1" si="28"/>
        <v/>
      </c>
      <c r="AM72" s="8" t="str">
        <f t="shared" ca="1" si="29"/>
        <v/>
      </c>
      <c r="AN72" t="str">
        <f t="shared" ca="1" si="30"/>
        <v/>
      </c>
      <c r="AO72" t="str">
        <f t="shared" ca="1" si="31"/>
        <v/>
      </c>
      <c r="AP72" s="7"/>
      <c r="AR72" s="6"/>
    </row>
    <row r="73" spans="1:44">
      <c r="A73" t="str">
        <f t="shared" ca="1" si="18"/>
        <v/>
      </c>
      <c r="B73" s="1" t="str">
        <f t="shared" ca="1" si="19"/>
        <v/>
      </c>
      <c r="C73" s="16" t="str">
        <f t="shared" ca="1" si="20"/>
        <v/>
      </c>
      <c r="D73" s="16" t="str">
        <f t="shared" ca="1" si="21"/>
        <v/>
      </c>
      <c r="E73" s="15" t="str">
        <f t="shared" ca="1" si="22"/>
        <v/>
      </c>
      <c r="N73" t="str">
        <f ca="1">youtube!AA73</f>
        <v/>
      </c>
      <c r="O73" t="str">
        <f ca="1">youtube!AB73</f>
        <v/>
      </c>
      <c r="R73" t="str">
        <f t="shared" ca="1" si="23"/>
        <v/>
      </c>
      <c r="S73" t="str">
        <f t="shared" ca="1" si="24"/>
        <v/>
      </c>
      <c r="U73" t="str">
        <f ca="1">IF(S73="","",IF(ROW()=2,0,IFERROR(MATCH(S73,$S$2:INDIRECT("S"&amp;ROW()-1),0),0)))</f>
        <v/>
      </c>
      <c r="V73" t="str">
        <f t="shared" ca="1" si="25"/>
        <v/>
      </c>
      <c r="X73" t="str">
        <f ca="1">youtube!T73</f>
        <v/>
      </c>
      <c r="Y73" t="str">
        <f ca="1">youtube!U73</f>
        <v/>
      </c>
      <c r="Z73" t="str">
        <f ca="1">youtube!V73</f>
        <v/>
      </c>
      <c r="AC73" t="s">
        <v>163</v>
      </c>
      <c r="AD73" s="8">
        <v>18135478</v>
      </c>
      <c r="AE73" s="8">
        <v>18135478</v>
      </c>
      <c r="AF73" s="14">
        <f t="shared" si="26"/>
        <v>18.100000000000001</v>
      </c>
      <c r="AG73" s="12"/>
      <c r="AH73" t="str">
        <f>AC73</f>
        <v>Ecuador</v>
      </c>
      <c r="AI73" t="s">
        <v>94</v>
      </c>
      <c r="AJ73" t="s">
        <v>123</v>
      </c>
      <c r="AK73">
        <f t="shared" ca="1" si="27"/>
        <v>0</v>
      </c>
      <c r="AL73" t="str">
        <f t="shared" ca="1" si="28"/>
        <v/>
      </c>
      <c r="AM73" s="8" t="str">
        <f t="shared" ca="1" si="29"/>
        <v/>
      </c>
      <c r="AN73" t="str">
        <f t="shared" ca="1" si="30"/>
        <v/>
      </c>
      <c r="AO73" t="str">
        <f t="shared" ca="1" si="31"/>
        <v/>
      </c>
      <c r="AP73" s="7"/>
      <c r="AR73" s="6"/>
    </row>
    <row r="74" spans="1:44">
      <c r="A74" t="str">
        <f t="shared" ca="1" si="18"/>
        <v/>
      </c>
      <c r="B74" s="1" t="str">
        <f t="shared" ca="1" si="19"/>
        <v/>
      </c>
      <c r="C74" s="16" t="str">
        <f t="shared" ca="1" si="20"/>
        <v/>
      </c>
      <c r="D74" s="16" t="str">
        <f t="shared" ca="1" si="21"/>
        <v/>
      </c>
      <c r="E74" s="15" t="str">
        <f t="shared" ca="1" si="22"/>
        <v/>
      </c>
      <c r="N74" t="str">
        <f ca="1">youtube!AA74</f>
        <v/>
      </c>
      <c r="O74" t="str">
        <f ca="1">youtube!AB74</f>
        <v/>
      </c>
      <c r="R74" t="str">
        <f t="shared" ca="1" si="23"/>
        <v/>
      </c>
      <c r="S74" t="str">
        <f t="shared" ca="1" si="24"/>
        <v/>
      </c>
      <c r="U74" t="str">
        <f ca="1">IF(S74="","",IF(ROW()=2,0,IFERROR(MATCH(S74,$S$2:INDIRECT("S"&amp;ROW()-1),0),0)))</f>
        <v/>
      </c>
      <c r="V74" t="str">
        <f t="shared" ca="1" si="25"/>
        <v/>
      </c>
      <c r="X74" t="str">
        <f ca="1">youtube!T74</f>
        <v/>
      </c>
      <c r="Y74" t="str">
        <f ca="1">youtube!U74</f>
        <v/>
      </c>
      <c r="Z74" t="str">
        <f ca="1">youtube!V74</f>
        <v/>
      </c>
      <c r="AC74" t="s">
        <v>164</v>
      </c>
      <c r="AD74" s="8">
        <v>17638801</v>
      </c>
      <c r="AE74" s="8">
        <v>17638801</v>
      </c>
      <c r="AF74" s="14">
        <f t="shared" si="26"/>
        <v>17.600000000000001</v>
      </c>
      <c r="AG74" s="12"/>
      <c r="AH74" t="str">
        <f>AC74</f>
        <v>Cambodia</v>
      </c>
      <c r="AI74" t="s">
        <v>94</v>
      </c>
      <c r="AJ74" t="s">
        <v>215</v>
      </c>
      <c r="AK74">
        <f t="shared" ca="1" si="27"/>
        <v>0</v>
      </c>
      <c r="AL74" t="str">
        <f t="shared" ca="1" si="28"/>
        <v/>
      </c>
      <c r="AM74" s="8" t="str">
        <f t="shared" ca="1" si="29"/>
        <v/>
      </c>
      <c r="AN74" t="str">
        <f t="shared" ca="1" si="30"/>
        <v/>
      </c>
      <c r="AO74" t="str">
        <f t="shared" ca="1" si="31"/>
        <v/>
      </c>
      <c r="AP74" s="7"/>
      <c r="AR74" s="6"/>
    </row>
    <row r="75" spans="1:44">
      <c r="A75" t="str">
        <f t="shared" ca="1" si="18"/>
        <v/>
      </c>
      <c r="B75" s="1" t="str">
        <f t="shared" ca="1" si="19"/>
        <v/>
      </c>
      <c r="C75" s="16" t="str">
        <f t="shared" ca="1" si="20"/>
        <v/>
      </c>
      <c r="D75" s="16" t="str">
        <f t="shared" ca="1" si="21"/>
        <v/>
      </c>
      <c r="E75" s="15" t="str">
        <f t="shared" ca="1" si="22"/>
        <v/>
      </c>
      <c r="N75" t="str">
        <f ca="1">youtube!AA75</f>
        <v/>
      </c>
      <c r="O75" t="str">
        <f ca="1">youtube!AB75</f>
        <v/>
      </c>
      <c r="R75" t="str">
        <f t="shared" ca="1" si="23"/>
        <v/>
      </c>
      <c r="S75" t="str">
        <f t="shared" ca="1" si="24"/>
        <v/>
      </c>
      <c r="U75" t="str">
        <f ca="1">IF(S75="","",IF(ROW()=2,0,IFERROR(MATCH(S75,$S$2:INDIRECT("S"&amp;ROW()-1),0),0)))</f>
        <v/>
      </c>
      <c r="V75" t="str">
        <f t="shared" ca="1" si="25"/>
        <v/>
      </c>
      <c r="X75" t="str">
        <f ca="1">youtube!T75</f>
        <v/>
      </c>
      <c r="Y75" t="str">
        <f ca="1">youtube!U75</f>
        <v/>
      </c>
      <c r="Z75" t="str">
        <f ca="1">youtube!V75</f>
        <v/>
      </c>
      <c r="AC75" t="s">
        <v>165</v>
      </c>
      <c r="AD75" s="8">
        <v>16634373</v>
      </c>
      <c r="AE75" s="8">
        <v>16634373</v>
      </c>
      <c r="AF75" s="14">
        <f t="shared" si="26"/>
        <v>16.600000000000001</v>
      </c>
      <c r="AG75" s="12"/>
      <c r="AH75" t="str">
        <f>AC75</f>
        <v>Zimbabwe</v>
      </c>
      <c r="AI75" t="s">
        <v>94</v>
      </c>
      <c r="AJ75" t="s">
        <v>177</v>
      </c>
      <c r="AK75">
        <f t="shared" ca="1" si="27"/>
        <v>0</v>
      </c>
      <c r="AL75" t="str">
        <f t="shared" ca="1" si="28"/>
        <v/>
      </c>
      <c r="AM75" s="8" t="str">
        <f t="shared" ca="1" si="29"/>
        <v/>
      </c>
      <c r="AN75" t="str">
        <f t="shared" ca="1" si="30"/>
        <v/>
      </c>
      <c r="AO75" t="str">
        <f t="shared" ca="1" si="31"/>
        <v/>
      </c>
      <c r="AP75" s="7"/>
      <c r="AR75" s="6"/>
    </row>
    <row r="76" spans="1:44">
      <c r="A76" t="str">
        <f t="shared" ca="1" si="18"/>
        <v/>
      </c>
      <c r="B76" s="1" t="str">
        <f t="shared" ca="1" si="19"/>
        <v/>
      </c>
      <c r="C76" s="16" t="str">
        <f t="shared" ca="1" si="20"/>
        <v/>
      </c>
      <c r="D76" s="16" t="str">
        <f t="shared" ca="1" si="21"/>
        <v/>
      </c>
      <c r="E76" s="15" t="str">
        <f t="shared" ca="1" si="22"/>
        <v/>
      </c>
      <c r="N76" t="str">
        <f ca="1">youtube!AA76</f>
        <v/>
      </c>
      <c r="O76" t="str">
        <f ca="1">youtube!AB76</f>
        <v/>
      </c>
      <c r="R76" t="str">
        <f t="shared" ca="1" si="23"/>
        <v/>
      </c>
      <c r="S76" t="str">
        <f t="shared" ca="1" si="24"/>
        <v/>
      </c>
      <c r="U76" t="str">
        <f ca="1">IF(S76="","",IF(ROW()=2,0,IFERROR(MATCH(S76,$S$2:INDIRECT("S"&amp;ROW()-1),0),0)))</f>
        <v/>
      </c>
      <c r="V76" t="str">
        <f t="shared" ca="1" si="25"/>
        <v/>
      </c>
      <c r="X76" t="str">
        <f ca="1">youtube!T76</f>
        <v/>
      </c>
      <c r="Y76" t="str">
        <f ca="1">youtube!U76</f>
        <v/>
      </c>
      <c r="Z76" t="str">
        <f ca="1">youtube!V76</f>
        <v/>
      </c>
      <c r="AC76" t="s">
        <v>166</v>
      </c>
      <c r="AD76" s="8">
        <v>14754785</v>
      </c>
      <c r="AE76" s="8">
        <v>14754785</v>
      </c>
      <c r="AF76" s="14">
        <f t="shared" si="26"/>
        <v>14.8</v>
      </c>
      <c r="AG76" s="12"/>
      <c r="AH76" t="str">
        <f>AC76</f>
        <v>Guinea</v>
      </c>
      <c r="AI76" t="s">
        <v>94</v>
      </c>
      <c r="AJ76" t="s">
        <v>277</v>
      </c>
      <c r="AK76">
        <f t="shared" ca="1" si="27"/>
        <v>0</v>
      </c>
      <c r="AL76" t="str">
        <f t="shared" ca="1" si="28"/>
        <v/>
      </c>
      <c r="AM76" s="8" t="str">
        <f t="shared" ca="1" si="29"/>
        <v/>
      </c>
      <c r="AN76" t="str">
        <f t="shared" ca="1" si="30"/>
        <v/>
      </c>
      <c r="AO76" t="str">
        <f t="shared" ca="1" si="31"/>
        <v/>
      </c>
      <c r="AP76" s="7"/>
      <c r="AR76" s="6"/>
    </row>
    <row r="77" spans="1:44">
      <c r="A77" t="str">
        <f t="shared" ca="1" si="18"/>
        <v/>
      </c>
      <c r="B77" s="1" t="str">
        <f t="shared" ca="1" si="19"/>
        <v/>
      </c>
      <c r="C77" s="16" t="str">
        <f t="shared" ca="1" si="20"/>
        <v/>
      </c>
      <c r="D77" s="16" t="str">
        <f t="shared" ca="1" si="21"/>
        <v/>
      </c>
      <c r="E77" s="15" t="str">
        <f t="shared" ca="1" si="22"/>
        <v/>
      </c>
      <c r="N77" t="str">
        <f ca="1">youtube!AA77</f>
        <v/>
      </c>
      <c r="O77" t="str">
        <f ca="1">youtube!AB77</f>
        <v/>
      </c>
      <c r="R77" t="str">
        <f t="shared" ca="1" si="23"/>
        <v/>
      </c>
      <c r="S77" t="str">
        <f t="shared" ca="1" si="24"/>
        <v/>
      </c>
      <c r="U77" t="str">
        <f ca="1">IF(S77="","",IF(ROW()=2,0,IFERROR(MATCH(S77,$S$2:INDIRECT("S"&amp;ROW()-1),0),0)))</f>
        <v/>
      </c>
      <c r="V77" t="str">
        <f t="shared" ca="1" si="25"/>
        <v/>
      </c>
      <c r="X77" t="str">
        <f ca="1">youtube!T77</f>
        <v/>
      </c>
      <c r="Y77" t="str">
        <f ca="1">youtube!U77</f>
        <v/>
      </c>
      <c r="Z77" t="str">
        <f ca="1">youtube!V77</f>
        <v/>
      </c>
      <c r="AC77" t="s">
        <v>167</v>
      </c>
      <c r="AD77" s="8">
        <v>14462724</v>
      </c>
      <c r="AE77" s="8">
        <v>14462724</v>
      </c>
      <c r="AF77" s="14">
        <f t="shared" si="26"/>
        <v>14.5</v>
      </c>
      <c r="AG77" s="12"/>
      <c r="AH77" t="str">
        <f>AC77</f>
        <v>Benin</v>
      </c>
      <c r="AI77" t="s">
        <v>94</v>
      </c>
      <c r="AJ77" t="s">
        <v>291</v>
      </c>
      <c r="AK77">
        <f t="shared" ca="1" si="27"/>
        <v>0</v>
      </c>
      <c r="AL77" t="str">
        <f t="shared" ca="1" si="28"/>
        <v/>
      </c>
      <c r="AM77" s="8" t="str">
        <f t="shared" ca="1" si="29"/>
        <v/>
      </c>
      <c r="AN77" t="str">
        <f t="shared" ca="1" si="30"/>
        <v/>
      </c>
      <c r="AO77" t="str">
        <f t="shared" ca="1" si="31"/>
        <v/>
      </c>
      <c r="AP77" s="7"/>
      <c r="AR77" s="6"/>
    </row>
    <row r="78" spans="1:44">
      <c r="A78" t="str">
        <f t="shared" ca="1" si="18"/>
        <v/>
      </c>
      <c r="B78" s="1" t="str">
        <f t="shared" ca="1" si="19"/>
        <v/>
      </c>
      <c r="C78" s="16" t="str">
        <f t="shared" ca="1" si="20"/>
        <v/>
      </c>
      <c r="D78" s="16" t="str">
        <f t="shared" ca="1" si="21"/>
        <v/>
      </c>
      <c r="E78" s="15" t="str">
        <f t="shared" ca="1" si="22"/>
        <v/>
      </c>
      <c r="N78" t="str">
        <f ca="1">youtube!AA78</f>
        <v/>
      </c>
      <c r="O78" t="str">
        <f ca="1">youtube!AB78</f>
        <v/>
      </c>
      <c r="R78" t="str">
        <f t="shared" ca="1" si="23"/>
        <v/>
      </c>
      <c r="S78" t="str">
        <f t="shared" ca="1" si="24"/>
        <v/>
      </c>
      <c r="U78" t="str">
        <f ca="1">IF(S78="","",IF(ROW()=2,0,IFERROR(MATCH(S78,$S$2:INDIRECT("S"&amp;ROW()-1),0),0)))</f>
        <v/>
      </c>
      <c r="V78" t="str">
        <f t="shared" ca="1" si="25"/>
        <v/>
      </c>
      <c r="X78" t="str">
        <f ca="1">youtube!T78</f>
        <v/>
      </c>
      <c r="Y78" t="str">
        <f ca="1">youtube!U78</f>
        <v/>
      </c>
      <c r="Z78" t="str">
        <f ca="1">youtube!V78</f>
        <v/>
      </c>
      <c r="AC78" t="s">
        <v>168</v>
      </c>
      <c r="AD78" s="8">
        <v>14256567</v>
      </c>
      <c r="AE78" s="8">
        <v>14256567</v>
      </c>
      <c r="AF78" s="14">
        <f t="shared" si="26"/>
        <v>14.3</v>
      </c>
      <c r="AG78" s="12"/>
      <c r="AH78" t="str">
        <f>AC78</f>
        <v>Rwanda</v>
      </c>
      <c r="AI78" t="s">
        <v>94</v>
      </c>
      <c r="AJ78" t="s">
        <v>176</v>
      </c>
      <c r="AK78">
        <f t="shared" ca="1" si="27"/>
        <v>0</v>
      </c>
      <c r="AL78" t="str">
        <f t="shared" ca="1" si="28"/>
        <v/>
      </c>
      <c r="AM78" s="8" t="str">
        <f t="shared" ca="1" si="29"/>
        <v/>
      </c>
      <c r="AN78" t="str">
        <f t="shared" ca="1" si="30"/>
        <v/>
      </c>
      <c r="AO78" t="str">
        <f t="shared" ca="1" si="31"/>
        <v/>
      </c>
      <c r="AP78" s="7"/>
      <c r="AR78" s="6"/>
    </row>
    <row r="79" spans="1:44">
      <c r="A79" t="str">
        <f t="shared" ca="1" si="18"/>
        <v/>
      </c>
      <c r="B79" s="1" t="str">
        <f t="shared" ca="1" si="19"/>
        <v/>
      </c>
      <c r="C79" s="16" t="str">
        <f t="shared" ca="1" si="20"/>
        <v/>
      </c>
      <c r="D79" s="16" t="str">
        <f t="shared" ca="1" si="21"/>
        <v/>
      </c>
      <c r="E79" s="15" t="str">
        <f t="shared" ca="1" si="22"/>
        <v/>
      </c>
      <c r="N79" t="str">
        <f ca="1">youtube!AA79</f>
        <v/>
      </c>
      <c r="O79" t="str">
        <f ca="1">youtube!AB79</f>
        <v/>
      </c>
      <c r="R79" t="str">
        <f t="shared" ca="1" si="23"/>
        <v/>
      </c>
      <c r="S79" t="str">
        <f t="shared" ca="1" si="24"/>
        <v/>
      </c>
      <c r="U79" t="str">
        <f ca="1">IF(S79="","",IF(ROW()=2,0,IFERROR(MATCH(S79,$S$2:INDIRECT("S"&amp;ROW()-1),0),0)))</f>
        <v/>
      </c>
      <c r="V79" t="str">
        <f t="shared" ca="1" si="25"/>
        <v/>
      </c>
      <c r="X79" t="str">
        <f ca="1">youtube!T79</f>
        <v/>
      </c>
      <c r="Y79" t="str">
        <f ca="1">youtube!U79</f>
        <v/>
      </c>
      <c r="Z79" t="str">
        <f ca="1">youtube!V79</f>
        <v/>
      </c>
      <c r="AC79" t="s">
        <v>169</v>
      </c>
      <c r="AD79" s="8">
        <v>14047786</v>
      </c>
      <c r="AE79" s="8">
        <v>14047786</v>
      </c>
      <c r="AF79" s="14">
        <f t="shared" si="26"/>
        <v>14</v>
      </c>
      <c r="AG79" s="12"/>
      <c r="AH79" t="str">
        <f>AC79</f>
        <v>Burundi</v>
      </c>
      <c r="AI79" t="s">
        <v>94</v>
      </c>
      <c r="AJ79" t="s">
        <v>163</v>
      </c>
      <c r="AK79">
        <f t="shared" ca="1" si="27"/>
        <v>0</v>
      </c>
      <c r="AL79" t="str">
        <f t="shared" ca="1" si="28"/>
        <v/>
      </c>
      <c r="AM79" s="8" t="str">
        <f t="shared" ca="1" si="29"/>
        <v/>
      </c>
      <c r="AN79" t="str">
        <f t="shared" ca="1" si="30"/>
        <v/>
      </c>
      <c r="AO79" t="str">
        <f t="shared" ca="1" si="31"/>
        <v/>
      </c>
      <c r="AP79" s="7"/>
      <c r="AR79" s="6"/>
    </row>
    <row r="80" spans="1:44">
      <c r="A80" t="str">
        <f t="shared" ca="1" si="18"/>
        <v/>
      </c>
      <c r="B80" s="1" t="str">
        <f t="shared" ca="1" si="19"/>
        <v/>
      </c>
      <c r="C80" s="16" t="str">
        <f t="shared" ca="1" si="20"/>
        <v/>
      </c>
      <c r="D80" s="16" t="str">
        <f t="shared" ca="1" si="21"/>
        <v/>
      </c>
      <c r="E80" s="15" t="str">
        <f t="shared" ca="1" si="22"/>
        <v/>
      </c>
      <c r="N80" t="str">
        <f ca="1">youtube!AA80</f>
        <v/>
      </c>
      <c r="O80" t="str">
        <f ca="1">youtube!AB80</f>
        <v/>
      </c>
      <c r="R80" t="str">
        <f t="shared" ca="1" si="23"/>
        <v/>
      </c>
      <c r="S80" t="str">
        <f t="shared" ca="1" si="24"/>
        <v/>
      </c>
      <c r="U80" t="str">
        <f ca="1">IF(S80="","",IF(ROW()=2,0,IFERROR(MATCH(S80,$S$2:INDIRECT("S"&amp;ROW()-1),0),0)))</f>
        <v/>
      </c>
      <c r="V80" t="str">
        <f t="shared" ca="1" si="25"/>
        <v/>
      </c>
      <c r="X80" t="str">
        <f ca="1">youtube!T80</f>
        <v/>
      </c>
      <c r="Y80" t="str">
        <f ca="1">youtube!U80</f>
        <v/>
      </c>
      <c r="Z80" t="str">
        <f ca="1">youtube!V80</f>
        <v/>
      </c>
      <c r="AC80" t="s">
        <v>170</v>
      </c>
      <c r="AD80" s="8">
        <v>12413315</v>
      </c>
      <c r="AE80" s="8">
        <v>12413315</v>
      </c>
      <c r="AF80" s="14">
        <f t="shared" si="26"/>
        <v>12.4</v>
      </c>
      <c r="AG80" s="12"/>
      <c r="AH80" t="str">
        <f>AC80</f>
        <v>Bolivia</v>
      </c>
      <c r="AI80" t="s">
        <v>94</v>
      </c>
      <c r="AJ80" t="s">
        <v>200</v>
      </c>
      <c r="AK80">
        <f t="shared" ca="1" si="27"/>
        <v>0</v>
      </c>
      <c r="AL80" t="str">
        <f t="shared" ca="1" si="28"/>
        <v/>
      </c>
      <c r="AM80" s="8" t="str">
        <f t="shared" ca="1" si="29"/>
        <v/>
      </c>
      <c r="AN80" t="str">
        <f t="shared" ca="1" si="30"/>
        <v/>
      </c>
      <c r="AO80" t="str">
        <f t="shared" ca="1" si="31"/>
        <v/>
      </c>
      <c r="AP80" s="7"/>
      <c r="AR80" s="6"/>
    </row>
    <row r="81" spans="1:44">
      <c r="A81" t="str">
        <f t="shared" ca="1" si="18"/>
        <v/>
      </c>
      <c r="B81" s="1" t="str">
        <f t="shared" ca="1" si="19"/>
        <v/>
      </c>
      <c r="C81" s="16" t="str">
        <f t="shared" ca="1" si="20"/>
        <v/>
      </c>
      <c r="D81" s="16" t="str">
        <f t="shared" ca="1" si="21"/>
        <v/>
      </c>
      <c r="E81" s="15" t="str">
        <f t="shared" ca="1" si="22"/>
        <v/>
      </c>
      <c r="N81" t="str">
        <f ca="1">youtube!AA81</f>
        <v/>
      </c>
      <c r="O81" t="str">
        <f ca="1">youtube!AB81</f>
        <v/>
      </c>
      <c r="R81" t="str">
        <f t="shared" ca="1" si="23"/>
        <v/>
      </c>
      <c r="S81" t="str">
        <f t="shared" ca="1" si="24"/>
        <v/>
      </c>
      <c r="U81" t="str">
        <f ca="1">IF(S81="","",IF(ROW()=2,0,IFERROR(MATCH(S81,$S$2:INDIRECT("S"&amp;ROW()-1),0),0)))</f>
        <v/>
      </c>
      <c r="V81" t="str">
        <f t="shared" ca="1" si="25"/>
        <v/>
      </c>
      <c r="X81" t="str">
        <f ca="1">youtube!T81</f>
        <v/>
      </c>
      <c r="Y81" t="str">
        <f ca="1">youtube!U81</f>
        <v/>
      </c>
      <c r="Z81" t="str">
        <f ca="1">youtube!V81</f>
        <v/>
      </c>
      <c r="AC81" t="s">
        <v>171</v>
      </c>
      <c r="AD81" s="8">
        <v>12277109</v>
      </c>
      <c r="AE81" s="8">
        <v>12277109</v>
      </c>
      <c r="AF81" s="14">
        <f t="shared" si="26"/>
        <v>12.3</v>
      </c>
      <c r="AG81" s="12"/>
      <c r="AH81" t="str">
        <f>AC81</f>
        <v>Tunisia</v>
      </c>
      <c r="AI81" t="s">
        <v>94</v>
      </c>
      <c r="AJ81" t="s">
        <v>318</v>
      </c>
      <c r="AK81">
        <f t="shared" ca="1" si="27"/>
        <v>0</v>
      </c>
      <c r="AL81" t="str">
        <f t="shared" ca="1" si="28"/>
        <v/>
      </c>
      <c r="AM81" s="8" t="str">
        <f t="shared" ca="1" si="29"/>
        <v/>
      </c>
      <c r="AN81" t="str">
        <f t="shared" ca="1" si="30"/>
        <v/>
      </c>
      <c r="AO81" t="str">
        <f t="shared" ca="1" si="31"/>
        <v/>
      </c>
      <c r="AP81" s="7"/>
      <c r="AR81" s="6"/>
    </row>
    <row r="82" spans="1:44">
      <c r="A82" t="str">
        <f t="shared" ca="1" si="18"/>
        <v/>
      </c>
      <c r="B82" s="1" t="str">
        <f t="shared" ca="1" si="19"/>
        <v/>
      </c>
      <c r="C82" s="16" t="str">
        <f t="shared" ca="1" si="20"/>
        <v/>
      </c>
      <c r="D82" s="16" t="str">
        <f t="shared" ca="1" si="21"/>
        <v/>
      </c>
      <c r="E82" s="15" t="str">
        <f t="shared" ca="1" si="22"/>
        <v/>
      </c>
      <c r="N82" t="str">
        <f ca="1">youtube!AA82</f>
        <v/>
      </c>
      <c r="O82" t="str">
        <f ca="1">youtube!AB82</f>
        <v/>
      </c>
      <c r="R82" t="str">
        <f t="shared" ca="1" si="23"/>
        <v/>
      </c>
      <c r="S82" t="str">
        <f t="shared" ca="1" si="24"/>
        <v/>
      </c>
      <c r="U82" t="str">
        <f ca="1">IF(S82="","",IF(ROW()=2,0,IFERROR(MATCH(S82,$S$2:INDIRECT("S"&amp;ROW()-1),0),0)))</f>
        <v/>
      </c>
      <c r="V82" t="str">
        <f t="shared" ca="1" si="25"/>
        <v/>
      </c>
      <c r="X82" t="str">
        <f ca="1">youtube!T82</f>
        <v/>
      </c>
      <c r="Y82" t="str">
        <f ca="1">youtube!U82</f>
        <v/>
      </c>
      <c r="Z82" t="str">
        <f ca="1">youtube!V82</f>
        <v/>
      </c>
      <c r="AC82" t="s">
        <v>172</v>
      </c>
      <c r="AD82" s="8">
        <v>11943408</v>
      </c>
      <c r="AE82" s="8">
        <v>11943408</v>
      </c>
      <c r="AF82" s="14">
        <f t="shared" si="26"/>
        <v>11.9</v>
      </c>
      <c r="AG82" s="12"/>
      <c r="AH82" t="str">
        <f>AC82</f>
        <v>South Sudan</v>
      </c>
      <c r="AI82" t="s">
        <v>94</v>
      </c>
      <c r="AJ82" t="s">
        <v>271</v>
      </c>
      <c r="AK82">
        <f t="shared" ca="1" si="27"/>
        <v>0</v>
      </c>
      <c r="AL82" t="str">
        <f t="shared" ca="1" si="28"/>
        <v/>
      </c>
      <c r="AM82" s="8" t="str">
        <f t="shared" ca="1" si="29"/>
        <v/>
      </c>
      <c r="AN82" t="str">
        <f t="shared" ca="1" si="30"/>
        <v/>
      </c>
      <c r="AO82" t="str">
        <f t="shared" ca="1" si="31"/>
        <v/>
      </c>
      <c r="AP82" s="7"/>
      <c r="AR82" s="6"/>
    </row>
    <row r="83" spans="1:44">
      <c r="A83" t="str">
        <f t="shared" ca="1" si="18"/>
        <v/>
      </c>
      <c r="B83" s="1" t="str">
        <f t="shared" ca="1" si="19"/>
        <v/>
      </c>
      <c r="C83" s="16" t="str">
        <f t="shared" ca="1" si="20"/>
        <v/>
      </c>
      <c r="D83" s="16" t="str">
        <f t="shared" ca="1" si="21"/>
        <v/>
      </c>
      <c r="E83" s="15" t="str">
        <f t="shared" ca="1" si="22"/>
        <v/>
      </c>
      <c r="N83" t="str">
        <f ca="1">youtube!AA83</f>
        <v/>
      </c>
      <c r="O83" t="str">
        <f ca="1">youtube!AB83</f>
        <v/>
      </c>
      <c r="R83" t="str">
        <f t="shared" ca="1" si="23"/>
        <v/>
      </c>
      <c r="S83" t="str">
        <f t="shared" ca="1" si="24"/>
        <v/>
      </c>
      <c r="U83" t="str">
        <f ca="1">IF(S83="","",IF(ROW()=2,0,IFERROR(MATCH(S83,$S$2:INDIRECT("S"&amp;ROW()-1),0),0)))</f>
        <v/>
      </c>
      <c r="V83" t="str">
        <f t="shared" ca="1" si="25"/>
        <v/>
      </c>
      <c r="X83" t="str">
        <f ca="1">youtube!T83</f>
        <v/>
      </c>
      <c r="Y83" t="str">
        <f ca="1">youtube!U83</f>
        <v/>
      </c>
      <c r="Z83" t="str">
        <f ca="1">youtube!V83</f>
        <v/>
      </c>
      <c r="AC83" t="s">
        <v>173</v>
      </c>
      <c r="AD83" s="8">
        <v>11772557</v>
      </c>
      <c r="AE83" s="8">
        <v>11772557</v>
      </c>
      <c r="AF83" s="14">
        <f t="shared" si="26"/>
        <v>11.8</v>
      </c>
      <c r="AG83" s="12"/>
      <c r="AH83" t="str">
        <f>AC83</f>
        <v>Haiti</v>
      </c>
      <c r="AI83" t="s">
        <v>94</v>
      </c>
      <c r="AJ83" t="s">
        <v>282</v>
      </c>
      <c r="AK83">
        <f t="shared" ca="1" si="27"/>
        <v>0</v>
      </c>
      <c r="AL83" t="str">
        <f t="shared" ca="1" si="28"/>
        <v/>
      </c>
      <c r="AM83" s="8" t="str">
        <f t="shared" ca="1" si="29"/>
        <v/>
      </c>
      <c r="AN83" t="str">
        <f t="shared" ca="1" si="30"/>
        <v/>
      </c>
      <c r="AO83" t="str">
        <f t="shared" ca="1" si="31"/>
        <v/>
      </c>
      <c r="AP83" s="7"/>
      <c r="AR83" s="6"/>
    </row>
    <row r="84" spans="1:44">
      <c r="A84" t="str">
        <f t="shared" ca="1" si="18"/>
        <v/>
      </c>
      <c r="B84" s="1" t="str">
        <f t="shared" ca="1" si="19"/>
        <v/>
      </c>
      <c r="C84" s="16" t="str">
        <f t="shared" ca="1" si="20"/>
        <v/>
      </c>
      <c r="D84" s="16" t="str">
        <f t="shared" ca="1" si="21"/>
        <v/>
      </c>
      <c r="E84" s="15" t="str">
        <f t="shared" ca="1" si="22"/>
        <v/>
      </c>
      <c r="N84" t="str">
        <f ca="1">youtube!AA84</f>
        <v/>
      </c>
      <c r="O84" t="str">
        <f ca="1">youtube!AB84</f>
        <v/>
      </c>
      <c r="R84" t="str">
        <f t="shared" ca="1" si="23"/>
        <v/>
      </c>
      <c r="S84" t="str">
        <f t="shared" ca="1" si="24"/>
        <v/>
      </c>
      <c r="U84" t="str">
        <f ca="1">IF(S84="","",IF(ROW()=2,0,IFERROR(MATCH(S84,$S$2:INDIRECT("S"&amp;ROW()-1),0),0)))</f>
        <v/>
      </c>
      <c r="V84" t="str">
        <f t="shared" ca="1" si="25"/>
        <v/>
      </c>
      <c r="X84" t="str">
        <f ca="1">youtube!T84</f>
        <v/>
      </c>
      <c r="Y84" t="str">
        <f ca="1">youtube!U84</f>
        <v/>
      </c>
      <c r="Z84" t="str">
        <f ca="1">youtube!V84</f>
        <v/>
      </c>
      <c r="AC84" t="s">
        <v>174</v>
      </c>
      <c r="AD84" s="8">
        <v>11738763</v>
      </c>
      <c r="AE84" s="8">
        <v>11738763</v>
      </c>
      <c r="AF84" s="14">
        <f t="shared" si="26"/>
        <v>11.7</v>
      </c>
      <c r="AG84" s="12"/>
      <c r="AH84" t="str">
        <f>AC84</f>
        <v>Belgium</v>
      </c>
      <c r="AI84" t="s">
        <v>94</v>
      </c>
      <c r="AJ84" t="s">
        <v>279</v>
      </c>
      <c r="AK84">
        <f t="shared" ca="1" si="27"/>
        <v>0</v>
      </c>
      <c r="AL84" t="str">
        <f t="shared" ca="1" si="28"/>
        <v/>
      </c>
      <c r="AM84" s="8" t="str">
        <f t="shared" ca="1" si="29"/>
        <v/>
      </c>
      <c r="AN84" t="str">
        <f t="shared" ca="1" si="30"/>
        <v/>
      </c>
      <c r="AO84" t="str">
        <f t="shared" ca="1" si="31"/>
        <v/>
      </c>
      <c r="AP84" s="7"/>
      <c r="AR84" s="6"/>
    </row>
    <row r="85" spans="1:44">
      <c r="A85" t="str">
        <f t="shared" ca="1" si="18"/>
        <v/>
      </c>
      <c r="B85" s="1" t="str">
        <f t="shared" ca="1" si="19"/>
        <v/>
      </c>
      <c r="C85" s="16" t="str">
        <f t="shared" ca="1" si="20"/>
        <v/>
      </c>
      <c r="D85" s="16" t="str">
        <f t="shared" ca="1" si="21"/>
        <v/>
      </c>
      <c r="E85" s="15" t="str">
        <f t="shared" ca="1" si="22"/>
        <v/>
      </c>
      <c r="N85" t="str">
        <f ca="1">youtube!AA85</f>
        <v/>
      </c>
      <c r="O85" t="str">
        <f ca="1">youtube!AB85</f>
        <v/>
      </c>
      <c r="R85" t="str">
        <f t="shared" ca="1" si="23"/>
        <v/>
      </c>
      <c r="S85" t="str">
        <f t="shared" ca="1" si="24"/>
        <v/>
      </c>
      <c r="U85" t="str">
        <f ca="1">IF(S85="","",IF(ROW()=2,0,IFERROR(MATCH(S85,$S$2:INDIRECT("S"&amp;ROW()-1),0),0)))</f>
        <v/>
      </c>
      <c r="V85" t="str">
        <f t="shared" ca="1" si="25"/>
        <v/>
      </c>
      <c r="X85" t="str">
        <f ca="1">youtube!T85</f>
        <v/>
      </c>
      <c r="Y85" t="str">
        <f ca="1">youtube!U85</f>
        <v/>
      </c>
      <c r="Z85" t="str">
        <f ca="1">youtube!V85</f>
        <v/>
      </c>
      <c r="AC85" t="s">
        <v>175</v>
      </c>
      <c r="AD85" s="8">
        <v>11552876</v>
      </c>
      <c r="AE85" s="8">
        <v>11552876</v>
      </c>
      <c r="AF85" s="14">
        <f t="shared" si="26"/>
        <v>11.6</v>
      </c>
      <c r="AG85" s="12"/>
      <c r="AH85" t="str">
        <f>AC85</f>
        <v>Jordan</v>
      </c>
      <c r="AI85" t="s">
        <v>94</v>
      </c>
      <c r="AJ85" t="s">
        <v>161</v>
      </c>
      <c r="AK85">
        <f t="shared" ca="1" si="27"/>
        <v>0</v>
      </c>
      <c r="AL85" t="str">
        <f t="shared" ca="1" si="28"/>
        <v/>
      </c>
      <c r="AM85" s="8" t="str">
        <f t="shared" ca="1" si="29"/>
        <v/>
      </c>
      <c r="AN85" t="str">
        <f t="shared" ca="1" si="30"/>
        <v/>
      </c>
      <c r="AO85" t="str">
        <f t="shared" ca="1" si="31"/>
        <v/>
      </c>
      <c r="AP85" s="7"/>
      <c r="AR85" s="6"/>
    </row>
    <row r="86" spans="1:44">
      <c r="A86" t="str">
        <f t="shared" ca="1" si="18"/>
        <v/>
      </c>
      <c r="B86" s="1" t="str">
        <f t="shared" ca="1" si="19"/>
        <v/>
      </c>
      <c r="C86" s="16" t="str">
        <f t="shared" ca="1" si="20"/>
        <v/>
      </c>
      <c r="D86" s="16" t="str">
        <f t="shared" ca="1" si="21"/>
        <v/>
      </c>
      <c r="E86" s="15" t="str">
        <f t="shared" ca="1" si="22"/>
        <v/>
      </c>
      <c r="N86" t="str">
        <f ca="1">youtube!AA86</f>
        <v/>
      </c>
      <c r="O86" t="str">
        <f ca="1">youtube!AB86</f>
        <v/>
      </c>
      <c r="R86" t="str">
        <f t="shared" ca="1" si="23"/>
        <v/>
      </c>
      <c r="S86" t="str">
        <f t="shared" ca="1" si="24"/>
        <v/>
      </c>
      <c r="U86" t="str">
        <f ca="1">IF(S86="","",IF(ROW()=2,0,IFERROR(MATCH(S86,$S$2:INDIRECT("S"&amp;ROW()-1),0),0)))</f>
        <v/>
      </c>
      <c r="V86" t="str">
        <f t="shared" ca="1" si="25"/>
        <v/>
      </c>
      <c r="X86" t="str">
        <f ca="1">youtube!T86</f>
        <v/>
      </c>
      <c r="Y86" t="str">
        <f ca="1">youtube!U86</f>
        <v/>
      </c>
      <c r="Z86" t="str">
        <f ca="1">youtube!V86</f>
        <v/>
      </c>
      <c r="AC86" t="s">
        <v>176</v>
      </c>
      <c r="AD86" s="8">
        <v>11427557</v>
      </c>
      <c r="AE86" s="8">
        <v>11427557</v>
      </c>
      <c r="AF86" s="14">
        <f t="shared" si="26"/>
        <v>11.4</v>
      </c>
      <c r="AG86" s="12"/>
      <c r="AH86" t="str">
        <f>AC86</f>
        <v>Dominican Republic</v>
      </c>
      <c r="AI86" t="s">
        <v>94</v>
      </c>
      <c r="AJ86" t="s">
        <v>251</v>
      </c>
      <c r="AK86">
        <f t="shared" ca="1" si="27"/>
        <v>0</v>
      </c>
      <c r="AL86" t="str">
        <f t="shared" ca="1" si="28"/>
        <v/>
      </c>
      <c r="AM86" s="8" t="str">
        <f t="shared" ca="1" si="29"/>
        <v/>
      </c>
      <c r="AN86" t="str">
        <f t="shared" ca="1" si="30"/>
        <v/>
      </c>
      <c r="AO86" t="str">
        <f t="shared" ca="1" si="31"/>
        <v/>
      </c>
      <c r="AP86" s="7"/>
      <c r="AR86" s="6"/>
    </row>
    <row r="87" spans="1:44">
      <c r="A87" t="str">
        <f t="shared" ca="1" si="18"/>
        <v/>
      </c>
      <c r="B87" s="1" t="str">
        <f t="shared" ca="1" si="19"/>
        <v/>
      </c>
      <c r="C87" s="16" t="str">
        <f t="shared" ca="1" si="20"/>
        <v/>
      </c>
      <c r="D87" s="16" t="str">
        <f t="shared" ca="1" si="21"/>
        <v/>
      </c>
      <c r="E87" s="15" t="str">
        <f t="shared" ca="1" si="22"/>
        <v/>
      </c>
      <c r="N87" t="str">
        <f ca="1">youtube!AA87</f>
        <v/>
      </c>
      <c r="O87" t="str">
        <f ca="1">youtube!AB87</f>
        <v/>
      </c>
      <c r="R87" t="str">
        <f t="shared" ca="1" si="23"/>
        <v/>
      </c>
      <c r="S87" t="str">
        <f t="shared" ca="1" si="24"/>
        <v/>
      </c>
      <c r="U87" t="str">
        <f ca="1">IF(S87="","",IF(ROW()=2,0,IFERROR(MATCH(S87,$S$2:INDIRECT("S"&amp;ROW()-1),0),0)))</f>
        <v/>
      </c>
      <c r="V87" t="str">
        <f t="shared" ca="1" si="25"/>
        <v/>
      </c>
      <c r="X87" t="str">
        <f ca="1">youtube!T87</f>
        <v/>
      </c>
      <c r="Y87" t="str">
        <f ca="1">youtube!U87</f>
        <v/>
      </c>
      <c r="Z87" t="str">
        <f ca="1">youtube!V87</f>
        <v/>
      </c>
      <c r="AC87" t="s">
        <v>53</v>
      </c>
      <c r="AD87" s="8">
        <v>11027129</v>
      </c>
      <c r="AE87" s="8">
        <v>11027129</v>
      </c>
      <c r="AF87" s="14">
        <f t="shared" si="26"/>
        <v>11</v>
      </c>
      <c r="AG87" s="12"/>
      <c r="AH87" t="str">
        <f>AC87</f>
        <v>United Arab Emirates</v>
      </c>
      <c r="AI87" t="s">
        <v>94</v>
      </c>
      <c r="AJ87" t="s">
        <v>173</v>
      </c>
      <c r="AK87">
        <f t="shared" ca="1" si="27"/>
        <v>0</v>
      </c>
      <c r="AL87" t="str">
        <f t="shared" ca="1" si="28"/>
        <v/>
      </c>
      <c r="AM87" s="8" t="str">
        <f t="shared" ca="1" si="29"/>
        <v/>
      </c>
      <c r="AN87" t="str">
        <f t="shared" ca="1" si="30"/>
        <v/>
      </c>
      <c r="AO87" t="str">
        <f t="shared" ca="1" si="31"/>
        <v/>
      </c>
      <c r="AP87" s="7"/>
      <c r="AR87" s="6"/>
    </row>
    <row r="88" spans="1:44">
      <c r="A88" t="str">
        <f t="shared" ca="1" si="18"/>
        <v/>
      </c>
      <c r="B88" s="1" t="str">
        <f t="shared" ca="1" si="19"/>
        <v/>
      </c>
      <c r="C88" s="16" t="str">
        <f t="shared" ca="1" si="20"/>
        <v/>
      </c>
      <c r="D88" s="16" t="str">
        <f t="shared" ca="1" si="21"/>
        <v/>
      </c>
      <c r="E88" s="15" t="str">
        <f t="shared" ca="1" si="22"/>
        <v/>
      </c>
      <c r="N88" t="str">
        <f ca="1">youtube!AA88</f>
        <v/>
      </c>
      <c r="O88" t="str">
        <f ca="1">youtube!AB88</f>
        <v/>
      </c>
      <c r="R88" t="str">
        <f t="shared" ca="1" si="23"/>
        <v/>
      </c>
      <c r="S88" t="str">
        <f t="shared" ca="1" si="24"/>
        <v/>
      </c>
      <c r="U88" t="str">
        <f ca="1">IF(S88="","",IF(ROW()=2,0,IFERROR(MATCH(S88,$S$2:INDIRECT("S"&amp;ROW()-1),0),0)))</f>
        <v/>
      </c>
      <c r="V88" t="str">
        <f t="shared" ca="1" si="25"/>
        <v/>
      </c>
      <c r="X88" t="str">
        <f ca="1">youtube!T88</f>
        <v/>
      </c>
      <c r="Y88" t="str">
        <f ca="1">youtube!U88</f>
        <v/>
      </c>
      <c r="Z88" t="str">
        <f ca="1">youtube!V88</f>
        <v/>
      </c>
      <c r="AC88" t="s">
        <v>177</v>
      </c>
      <c r="AD88" s="8">
        <v>10979783</v>
      </c>
      <c r="AE88" s="8">
        <v>10979783</v>
      </c>
      <c r="AF88" s="14">
        <f t="shared" si="26"/>
        <v>11</v>
      </c>
      <c r="AG88" s="12"/>
      <c r="AH88" t="str">
        <f>AC88</f>
        <v>Cuba</v>
      </c>
      <c r="AI88" t="s">
        <v>94</v>
      </c>
      <c r="AJ88" t="s">
        <v>178</v>
      </c>
      <c r="AK88">
        <f t="shared" ca="1" si="27"/>
        <v>0</v>
      </c>
      <c r="AL88" t="str">
        <f t="shared" ca="1" si="28"/>
        <v/>
      </c>
      <c r="AM88" s="8" t="str">
        <f t="shared" ca="1" si="29"/>
        <v/>
      </c>
      <c r="AN88" t="str">
        <f t="shared" ca="1" si="30"/>
        <v/>
      </c>
      <c r="AO88" t="str">
        <f t="shared" ca="1" si="31"/>
        <v/>
      </c>
      <c r="AP88" s="7"/>
      <c r="AR88" s="6"/>
    </row>
    <row r="89" spans="1:44">
      <c r="A89" t="str">
        <f t="shared" ca="1" si="18"/>
        <v/>
      </c>
      <c r="B89" s="1" t="str">
        <f t="shared" ca="1" si="19"/>
        <v/>
      </c>
      <c r="C89" s="16" t="str">
        <f t="shared" ca="1" si="20"/>
        <v/>
      </c>
      <c r="D89" s="16" t="str">
        <f t="shared" ca="1" si="21"/>
        <v/>
      </c>
      <c r="E89" s="15" t="str">
        <f t="shared" ca="1" si="22"/>
        <v/>
      </c>
      <c r="N89" t="str">
        <f ca="1">youtube!AA89</f>
        <v/>
      </c>
      <c r="O89" t="str">
        <f ca="1">youtube!AB89</f>
        <v/>
      </c>
      <c r="R89" t="str">
        <f t="shared" ca="1" si="23"/>
        <v/>
      </c>
      <c r="S89" t="str">
        <f t="shared" ca="1" si="24"/>
        <v/>
      </c>
      <c r="U89" t="str">
        <f ca="1">IF(S89="","",IF(ROW()=2,0,IFERROR(MATCH(S89,$S$2:INDIRECT("S"&amp;ROW()-1),0),0)))</f>
        <v/>
      </c>
      <c r="V89" t="str">
        <f t="shared" ca="1" si="25"/>
        <v/>
      </c>
      <c r="X89" t="str">
        <f ca="1">youtube!T89</f>
        <v/>
      </c>
      <c r="Y89" t="str">
        <f ca="1">youtube!U89</f>
        <v/>
      </c>
      <c r="Z89" t="str">
        <f ca="1">youtube!V89</f>
        <v/>
      </c>
      <c r="AC89" t="s">
        <v>178</v>
      </c>
      <c r="AD89" s="8">
        <v>10825703</v>
      </c>
      <c r="AE89" s="8">
        <v>10825703</v>
      </c>
      <c r="AF89" s="14">
        <f t="shared" si="26"/>
        <v>10.8</v>
      </c>
      <c r="AG89" s="12"/>
      <c r="AH89" t="str">
        <f>AC89</f>
        <v>Honduras</v>
      </c>
      <c r="AI89" t="s">
        <v>94</v>
      </c>
      <c r="AJ89" t="s">
        <v>230</v>
      </c>
      <c r="AK89">
        <f t="shared" ca="1" si="27"/>
        <v>0</v>
      </c>
      <c r="AL89" t="str">
        <f t="shared" ca="1" si="28"/>
        <v/>
      </c>
      <c r="AM89" s="8" t="str">
        <f t="shared" ca="1" si="29"/>
        <v/>
      </c>
      <c r="AN89" t="str">
        <f t="shared" ca="1" si="30"/>
        <v/>
      </c>
      <c r="AO89" t="str">
        <f t="shared" ca="1" si="31"/>
        <v/>
      </c>
      <c r="AP89" s="7"/>
      <c r="AR89" s="6"/>
    </row>
    <row r="90" spans="1:44">
      <c r="A90" t="str">
        <f t="shared" ca="1" si="18"/>
        <v/>
      </c>
      <c r="B90" s="1" t="str">
        <f t="shared" ca="1" si="19"/>
        <v/>
      </c>
      <c r="C90" s="16" t="str">
        <f t="shared" ca="1" si="20"/>
        <v/>
      </c>
      <c r="D90" s="16" t="str">
        <f t="shared" ca="1" si="21"/>
        <v/>
      </c>
      <c r="E90" s="15" t="str">
        <f t="shared" ca="1" si="22"/>
        <v/>
      </c>
      <c r="N90" t="str">
        <f ca="1">youtube!AA90</f>
        <v/>
      </c>
      <c r="O90" t="str">
        <f ca="1">youtube!AB90</f>
        <v/>
      </c>
      <c r="R90" t="str">
        <f t="shared" ca="1" si="23"/>
        <v/>
      </c>
      <c r="S90" t="str">
        <f t="shared" ca="1" si="24"/>
        <v/>
      </c>
      <c r="U90" t="str">
        <f ca="1">IF(S90="","",IF(ROW()=2,0,IFERROR(MATCH(S90,$S$2:INDIRECT("S"&amp;ROW()-1),0),0)))</f>
        <v/>
      </c>
      <c r="V90" t="str">
        <f t="shared" ca="1" si="25"/>
        <v/>
      </c>
      <c r="X90" t="str">
        <f ca="1">youtube!T90</f>
        <v/>
      </c>
      <c r="Y90" t="str">
        <f ca="1">youtube!U90</f>
        <v/>
      </c>
      <c r="Z90" t="str">
        <f ca="1">youtube!V90</f>
        <v/>
      </c>
      <c r="AC90" t="s">
        <v>179</v>
      </c>
      <c r="AD90" s="8">
        <v>10735859</v>
      </c>
      <c r="AE90" s="8">
        <v>10735859</v>
      </c>
      <c r="AF90" s="14">
        <f t="shared" si="26"/>
        <v>10.7</v>
      </c>
      <c r="AG90" s="12"/>
      <c r="AH90" t="str">
        <f>AC90</f>
        <v>Czech Republic (Czechia)</v>
      </c>
      <c r="AI90" t="s">
        <v>94</v>
      </c>
      <c r="AJ90" t="s">
        <v>268</v>
      </c>
      <c r="AK90">
        <f t="shared" ca="1" si="27"/>
        <v>0</v>
      </c>
      <c r="AL90" t="str">
        <f t="shared" ca="1" si="28"/>
        <v/>
      </c>
      <c r="AM90" s="8" t="str">
        <f t="shared" ca="1" si="29"/>
        <v/>
      </c>
      <c r="AN90" t="str">
        <f t="shared" ca="1" si="30"/>
        <v/>
      </c>
      <c r="AO90" t="str">
        <f t="shared" ca="1" si="31"/>
        <v/>
      </c>
      <c r="AP90" s="7"/>
      <c r="AR90" s="6"/>
    </row>
    <row r="91" spans="1:44">
      <c r="A91" t="str">
        <f t="shared" ca="1" si="18"/>
        <v/>
      </c>
      <c r="B91" s="1" t="str">
        <f t="shared" ca="1" si="19"/>
        <v/>
      </c>
      <c r="C91" s="16" t="str">
        <f t="shared" ca="1" si="20"/>
        <v/>
      </c>
      <c r="D91" s="16" t="str">
        <f t="shared" ca="1" si="21"/>
        <v/>
      </c>
      <c r="E91" s="15" t="str">
        <f t="shared" ca="1" si="22"/>
        <v/>
      </c>
      <c r="N91" t="str">
        <f ca="1">youtube!AA91</f>
        <v/>
      </c>
      <c r="O91" t="str">
        <f ca="1">youtube!AB91</f>
        <v/>
      </c>
      <c r="R91" t="str">
        <f t="shared" ca="1" si="23"/>
        <v/>
      </c>
      <c r="S91" t="str">
        <f t="shared" ca="1" si="24"/>
        <v/>
      </c>
      <c r="U91" t="str">
        <f ca="1">IF(S91="","",IF(ROW()=2,0,IFERROR(MATCH(S91,$S$2:INDIRECT("S"&amp;ROW()-1),0),0)))</f>
        <v/>
      </c>
      <c r="V91" t="str">
        <f t="shared" ca="1" si="25"/>
        <v/>
      </c>
      <c r="X91" t="str">
        <f ca="1">youtube!T91</f>
        <v/>
      </c>
      <c r="Y91" t="str">
        <f ca="1">youtube!U91</f>
        <v/>
      </c>
      <c r="Z91" t="str">
        <f ca="1">youtube!V91</f>
        <v/>
      </c>
      <c r="AC91" t="s">
        <v>180</v>
      </c>
      <c r="AD91" s="8">
        <v>10606999</v>
      </c>
      <c r="AE91" s="8">
        <v>10606999</v>
      </c>
      <c r="AF91" s="14">
        <f t="shared" si="26"/>
        <v>10.6</v>
      </c>
      <c r="AG91" s="12"/>
      <c r="AH91" t="str">
        <f>AC91</f>
        <v>Sweden</v>
      </c>
      <c r="AI91" t="s">
        <v>94</v>
      </c>
      <c r="AJ91" t="s">
        <v>82</v>
      </c>
      <c r="AK91">
        <f t="shared" ca="1" si="27"/>
        <v>1</v>
      </c>
      <c r="AL91">
        <f t="shared" ca="1" si="28"/>
        <v>91</v>
      </c>
      <c r="AM91" s="8" t="str">
        <f t="shared" ca="1" si="29"/>
        <v/>
      </c>
      <c r="AN91" t="str">
        <f t="shared" ca="1" si="30"/>
        <v/>
      </c>
      <c r="AO91" t="str">
        <f t="shared" ca="1" si="31"/>
        <v/>
      </c>
      <c r="AP91" s="7"/>
      <c r="AR91" s="6"/>
    </row>
    <row r="92" spans="1:44">
      <c r="A92" t="str">
        <f t="shared" ca="1" si="18"/>
        <v/>
      </c>
      <c r="B92" s="1" t="str">
        <f t="shared" ca="1" si="19"/>
        <v/>
      </c>
      <c r="C92" s="16" t="str">
        <f t="shared" ca="1" si="20"/>
        <v/>
      </c>
      <c r="D92" s="16" t="str">
        <f t="shared" ca="1" si="21"/>
        <v/>
      </c>
      <c r="E92" s="15" t="str">
        <f t="shared" ca="1" si="22"/>
        <v/>
      </c>
      <c r="N92" t="str">
        <f ca="1">youtube!AA92</f>
        <v/>
      </c>
      <c r="O92" t="str">
        <f ca="1">youtube!AB92</f>
        <v/>
      </c>
      <c r="R92" t="str">
        <f t="shared" ca="1" si="23"/>
        <v/>
      </c>
      <c r="S92" t="str">
        <f t="shared" ca="1" si="24"/>
        <v/>
      </c>
      <c r="U92" t="str">
        <f ca="1">IF(S92="","",IF(ROW()=2,0,IFERROR(MATCH(S92,$S$2:INDIRECT("S"&amp;ROW()-1),0),0)))</f>
        <v/>
      </c>
      <c r="V92" t="str">
        <f t="shared" ca="1" si="25"/>
        <v/>
      </c>
      <c r="X92" t="str">
        <f ca="1">youtube!T92</f>
        <v/>
      </c>
      <c r="Y92" t="str">
        <f ca="1">youtube!U92</f>
        <v/>
      </c>
      <c r="Z92" t="str">
        <f ca="1">youtube!V92</f>
        <v/>
      </c>
      <c r="AC92" t="s">
        <v>181</v>
      </c>
      <c r="AD92" s="8">
        <v>10590927</v>
      </c>
      <c r="AE92" s="8">
        <v>10590927</v>
      </c>
      <c r="AF92" s="14">
        <f t="shared" si="26"/>
        <v>10.6</v>
      </c>
      <c r="AG92" s="12"/>
      <c r="AH92" t="str">
        <f>AC92</f>
        <v>Tajikistan</v>
      </c>
      <c r="AI92" t="s">
        <v>94</v>
      </c>
      <c r="AJ92" t="s">
        <v>317</v>
      </c>
      <c r="AK92">
        <f t="shared" ca="1" si="27"/>
        <v>0</v>
      </c>
      <c r="AL92" t="str">
        <f t="shared" ca="1" si="28"/>
        <v/>
      </c>
      <c r="AM92" s="8" t="str">
        <f t="shared" ca="1" si="29"/>
        <v/>
      </c>
      <c r="AN92" t="str">
        <f t="shared" ca="1" si="30"/>
        <v/>
      </c>
      <c r="AO92" t="str">
        <f t="shared" ca="1" si="31"/>
        <v/>
      </c>
      <c r="AR92" s="6"/>
    </row>
    <row r="93" spans="1:44">
      <c r="A93" t="str">
        <f t="shared" ca="1" si="18"/>
        <v/>
      </c>
      <c r="B93" s="1" t="str">
        <f t="shared" ca="1" si="19"/>
        <v/>
      </c>
      <c r="C93" s="16" t="str">
        <f t="shared" ca="1" si="20"/>
        <v/>
      </c>
      <c r="D93" s="16" t="str">
        <f t="shared" ca="1" si="21"/>
        <v/>
      </c>
      <c r="E93" s="15" t="str">
        <f t="shared" ca="1" si="22"/>
        <v/>
      </c>
      <c r="N93" t="str">
        <f ca="1">youtube!AA93</f>
        <v/>
      </c>
      <c r="O93" t="str">
        <f ca="1">youtube!AB93</f>
        <v/>
      </c>
      <c r="R93" t="str">
        <f t="shared" ca="1" si="23"/>
        <v/>
      </c>
      <c r="S93" t="str">
        <f t="shared" ca="1" si="24"/>
        <v/>
      </c>
      <c r="U93" t="str">
        <f ca="1">IF(S93="","",IF(ROW()=2,0,IFERROR(MATCH(S93,$S$2:INDIRECT("S"&amp;ROW()-1),0),0)))</f>
        <v/>
      </c>
      <c r="V93" t="str">
        <f t="shared" ca="1" si="25"/>
        <v/>
      </c>
      <c r="X93" t="str">
        <f ca="1">youtube!T93</f>
        <v/>
      </c>
      <c r="Y93" t="str">
        <f ca="1">youtube!U93</f>
        <v/>
      </c>
      <c r="Z93" t="str">
        <f ca="1">youtube!V93</f>
        <v/>
      </c>
      <c r="AC93" t="s">
        <v>182</v>
      </c>
      <c r="AD93" s="8">
        <v>10576502</v>
      </c>
      <c r="AE93" s="8">
        <v>10576502</v>
      </c>
      <c r="AF93" s="14">
        <f t="shared" si="26"/>
        <v>10.6</v>
      </c>
      <c r="AG93" s="12"/>
      <c r="AH93" t="str">
        <f>AC93</f>
        <v>Papua New Guinea</v>
      </c>
      <c r="AI93" t="s">
        <v>94</v>
      </c>
      <c r="AJ93" t="s">
        <v>197</v>
      </c>
      <c r="AK93">
        <f t="shared" ca="1" si="27"/>
        <v>0</v>
      </c>
      <c r="AL93" t="str">
        <f t="shared" ca="1" si="28"/>
        <v/>
      </c>
      <c r="AM93" s="8" t="str">
        <f t="shared" ca="1" si="29"/>
        <v/>
      </c>
      <c r="AN93" t="str">
        <f t="shared" ca="1" si="30"/>
        <v/>
      </c>
      <c r="AO93" t="str">
        <f t="shared" ca="1" si="31"/>
        <v/>
      </c>
      <c r="AP93" s="7"/>
      <c r="AR93" s="6"/>
    </row>
    <row r="94" spans="1:44">
      <c r="A94" t="str">
        <f t="shared" ca="1" si="18"/>
        <v/>
      </c>
      <c r="B94" s="1" t="str">
        <f t="shared" ca="1" si="19"/>
        <v/>
      </c>
      <c r="C94" s="16" t="str">
        <f t="shared" ca="1" si="20"/>
        <v/>
      </c>
      <c r="D94" s="16" t="str">
        <f t="shared" ca="1" si="21"/>
        <v/>
      </c>
      <c r="E94" s="15" t="str">
        <f t="shared" ca="1" si="22"/>
        <v/>
      </c>
      <c r="N94" t="str">
        <f ca="1">youtube!AA94</f>
        <v/>
      </c>
      <c r="O94" t="str">
        <f ca="1">youtube!AB94</f>
        <v/>
      </c>
      <c r="R94" t="str">
        <f t="shared" ca="1" si="23"/>
        <v/>
      </c>
      <c r="S94" t="str">
        <f t="shared" ca="1" si="24"/>
        <v/>
      </c>
      <c r="U94" t="str">
        <f ca="1">IF(S94="","",IF(ROW()=2,0,IFERROR(MATCH(S94,$S$2:INDIRECT("S"&amp;ROW()-1),0),0)))</f>
        <v/>
      </c>
      <c r="V94" t="str">
        <f t="shared" ca="1" si="25"/>
        <v/>
      </c>
      <c r="X94" t="str">
        <f ca="1">youtube!T94</f>
        <v/>
      </c>
      <c r="Y94" t="str">
        <f ca="1">youtube!U94</f>
        <v/>
      </c>
      <c r="Z94" t="str">
        <f ca="1">youtube!V94</f>
        <v/>
      </c>
      <c r="AC94" t="s">
        <v>44</v>
      </c>
      <c r="AD94" s="8">
        <v>10425292</v>
      </c>
      <c r="AE94" s="8">
        <v>10425292</v>
      </c>
      <c r="AF94" s="14">
        <f t="shared" si="26"/>
        <v>10.4</v>
      </c>
      <c r="AG94" s="12"/>
      <c r="AH94" t="str">
        <f>AC94</f>
        <v>Portugal</v>
      </c>
      <c r="AI94" t="s">
        <v>94</v>
      </c>
      <c r="AJ94" t="s">
        <v>217</v>
      </c>
      <c r="AK94">
        <f t="shared" ca="1" si="27"/>
        <v>0</v>
      </c>
      <c r="AL94" t="str">
        <f t="shared" ca="1" si="28"/>
        <v/>
      </c>
      <c r="AM94" s="8" t="str">
        <f t="shared" ca="1" si="29"/>
        <v/>
      </c>
      <c r="AN94" t="str">
        <f t="shared" ca="1" si="30"/>
        <v/>
      </c>
      <c r="AO94" t="str">
        <f t="shared" ca="1" si="31"/>
        <v/>
      </c>
      <c r="AP94" s="7"/>
      <c r="AR94" s="6"/>
    </row>
    <row r="95" spans="1:44">
      <c r="A95" t="str">
        <f t="shared" ca="1" si="18"/>
        <v/>
      </c>
      <c r="B95" s="1" t="str">
        <f t="shared" ca="1" si="19"/>
        <v/>
      </c>
      <c r="C95" s="16" t="str">
        <f t="shared" ca="1" si="20"/>
        <v/>
      </c>
      <c r="D95" s="16" t="str">
        <f t="shared" ca="1" si="21"/>
        <v/>
      </c>
      <c r="E95" s="15" t="str">
        <f t="shared" ca="1" si="22"/>
        <v/>
      </c>
      <c r="N95" t="str">
        <f ca="1">youtube!AA95</f>
        <v/>
      </c>
      <c r="O95" t="str">
        <f ca="1">youtube!AB95</f>
        <v/>
      </c>
      <c r="R95" t="str">
        <f t="shared" ca="1" si="23"/>
        <v/>
      </c>
      <c r="S95" t="str">
        <f t="shared" ca="1" si="24"/>
        <v/>
      </c>
      <c r="U95" t="str">
        <f ca="1">IF(S95="","",IF(ROW()=2,0,IFERROR(MATCH(S95,$S$2:INDIRECT("S"&amp;ROW()-1),0),0)))</f>
        <v/>
      </c>
      <c r="V95" t="str">
        <f t="shared" ca="1" si="25"/>
        <v/>
      </c>
      <c r="X95" t="str">
        <f ca="1">youtube!T95</f>
        <v/>
      </c>
      <c r="Y95" t="str">
        <f ca="1">youtube!U95</f>
        <v/>
      </c>
      <c r="Z95" t="str">
        <f ca="1">youtube!V95</f>
        <v/>
      </c>
      <c r="AC95" t="s">
        <v>183</v>
      </c>
      <c r="AD95" s="8">
        <v>10336577</v>
      </c>
      <c r="AE95" s="8">
        <v>10336577</v>
      </c>
      <c r="AF95" s="14">
        <f t="shared" si="26"/>
        <v>10.3</v>
      </c>
      <c r="AG95" s="12"/>
      <c r="AH95" t="str">
        <f>AC95</f>
        <v>Azerbaijan</v>
      </c>
      <c r="AI95" t="s">
        <v>94</v>
      </c>
      <c r="AJ95" t="s">
        <v>196</v>
      </c>
      <c r="AK95">
        <f t="shared" ca="1" si="27"/>
        <v>0</v>
      </c>
      <c r="AL95" t="str">
        <f t="shared" ca="1" si="28"/>
        <v/>
      </c>
      <c r="AM95" s="8" t="str">
        <f t="shared" ca="1" si="29"/>
        <v/>
      </c>
      <c r="AN95" t="str">
        <f t="shared" ca="1" si="30"/>
        <v/>
      </c>
      <c r="AO95" t="str">
        <f t="shared" ca="1" si="31"/>
        <v/>
      </c>
      <c r="AP95" s="7"/>
      <c r="AR95" s="6"/>
    </row>
    <row r="96" spans="1:44">
      <c r="A96" t="str">
        <f t="shared" ca="1" si="18"/>
        <v/>
      </c>
      <c r="B96" s="1" t="str">
        <f t="shared" ca="1" si="19"/>
        <v/>
      </c>
      <c r="C96" s="16" t="str">
        <f t="shared" ca="1" si="20"/>
        <v/>
      </c>
      <c r="D96" s="16" t="str">
        <f t="shared" ca="1" si="21"/>
        <v/>
      </c>
      <c r="E96" s="15" t="str">
        <f t="shared" ca="1" si="22"/>
        <v/>
      </c>
      <c r="N96" t="str">
        <f ca="1">youtube!AA96</f>
        <v/>
      </c>
      <c r="O96" t="str">
        <f ca="1">youtube!AB96</f>
        <v/>
      </c>
      <c r="R96" t="str">
        <f t="shared" ca="1" si="23"/>
        <v/>
      </c>
      <c r="S96" t="str">
        <f t="shared" ca="1" si="24"/>
        <v/>
      </c>
      <c r="U96" t="str">
        <f ca="1">IF(S96="","",IF(ROW()=2,0,IFERROR(MATCH(S96,$S$2:INDIRECT("S"&amp;ROW()-1),0),0)))</f>
        <v/>
      </c>
      <c r="V96" t="str">
        <f t="shared" ca="1" si="25"/>
        <v/>
      </c>
      <c r="X96" t="str">
        <f ca="1">youtube!T96</f>
        <v/>
      </c>
      <c r="Y96" t="str">
        <f ca="1">youtube!U96</f>
        <v/>
      </c>
      <c r="Z96" t="str">
        <f ca="1">youtube!V96</f>
        <v/>
      </c>
      <c r="AC96" t="s">
        <v>184</v>
      </c>
      <c r="AD96" s="8">
        <v>10047817</v>
      </c>
      <c r="AE96" s="8">
        <v>10047817</v>
      </c>
      <c r="AF96" s="14">
        <f t="shared" si="26"/>
        <v>10</v>
      </c>
      <c r="AG96" s="12"/>
      <c r="AH96" t="str">
        <f>AC96</f>
        <v>Greece</v>
      </c>
      <c r="AI96" t="s">
        <v>94</v>
      </c>
      <c r="AJ96" t="s">
        <v>139</v>
      </c>
      <c r="AK96">
        <f t="shared" ca="1" si="27"/>
        <v>0</v>
      </c>
      <c r="AL96" t="str">
        <f t="shared" ca="1" si="28"/>
        <v/>
      </c>
      <c r="AM96" s="8" t="str">
        <f t="shared" ca="1" si="29"/>
        <v/>
      </c>
      <c r="AN96" t="str">
        <f t="shared" ca="1" si="30"/>
        <v/>
      </c>
      <c r="AO96" t="str">
        <f t="shared" ca="1" si="31"/>
        <v/>
      </c>
      <c r="AP96" s="7"/>
      <c r="AR96" s="6"/>
    </row>
    <row r="97" spans="1:44">
      <c r="A97" t="str">
        <f t="shared" ca="1" si="18"/>
        <v/>
      </c>
      <c r="B97" s="1" t="str">
        <f t="shared" ca="1" si="19"/>
        <v/>
      </c>
      <c r="C97" s="16" t="str">
        <f t="shared" ca="1" si="20"/>
        <v/>
      </c>
      <c r="D97" s="16" t="str">
        <f t="shared" ca="1" si="21"/>
        <v/>
      </c>
      <c r="E97" s="15" t="str">
        <f t="shared" ca="1" si="22"/>
        <v/>
      </c>
      <c r="N97" t="str">
        <f ca="1">youtube!AA97</f>
        <v/>
      </c>
      <c r="O97" t="str">
        <f ca="1">youtube!AB97</f>
        <v/>
      </c>
      <c r="R97" t="str">
        <f t="shared" ca="1" si="23"/>
        <v/>
      </c>
      <c r="S97" t="str">
        <f t="shared" ca="1" si="24"/>
        <v/>
      </c>
      <c r="U97" t="str">
        <f ca="1">IF(S97="","",IF(ROW()=2,0,IFERROR(MATCH(S97,$S$2:INDIRECT("S"&amp;ROW()-1),0),0)))</f>
        <v/>
      </c>
      <c r="V97" t="str">
        <f t="shared" ca="1" si="25"/>
        <v/>
      </c>
      <c r="X97" t="str">
        <f ca="1">youtube!T97</f>
        <v/>
      </c>
      <c r="Y97" t="str">
        <f ca="1">youtube!U97</f>
        <v/>
      </c>
      <c r="Z97" t="str">
        <f ca="1">youtube!V97</f>
        <v/>
      </c>
      <c r="AC97" t="s">
        <v>185</v>
      </c>
      <c r="AD97" s="8">
        <v>9676135</v>
      </c>
      <c r="AE97" s="8">
        <v>9676135</v>
      </c>
      <c r="AF97" s="14">
        <f t="shared" si="26"/>
        <v>9.6999999999999993</v>
      </c>
      <c r="AG97" s="12"/>
      <c r="AH97" t="str">
        <f>AC97</f>
        <v>Hungary</v>
      </c>
      <c r="AI97" t="s">
        <v>94</v>
      </c>
      <c r="AJ97" t="s">
        <v>223</v>
      </c>
      <c r="AK97">
        <f t="shared" ca="1" si="27"/>
        <v>0</v>
      </c>
      <c r="AL97" t="str">
        <f t="shared" ca="1" si="28"/>
        <v/>
      </c>
      <c r="AM97" s="8" t="str">
        <f t="shared" ca="1" si="29"/>
        <v/>
      </c>
      <c r="AN97" t="str">
        <f t="shared" ca="1" si="30"/>
        <v/>
      </c>
      <c r="AO97" t="str">
        <f t="shared" ca="1" si="31"/>
        <v/>
      </c>
      <c r="AP97" s="7"/>
      <c r="AR97" s="6"/>
    </row>
    <row r="98" spans="1:44">
      <c r="A98" t="str">
        <f t="shared" ca="1" si="18"/>
        <v/>
      </c>
      <c r="B98" s="1" t="str">
        <f t="shared" ca="1" si="19"/>
        <v/>
      </c>
      <c r="C98" s="16" t="str">
        <f t="shared" ca="1" si="20"/>
        <v/>
      </c>
      <c r="D98" s="16" t="str">
        <f t="shared" ca="1" si="21"/>
        <v/>
      </c>
      <c r="E98" s="15" t="str">
        <f t="shared" ca="1" si="22"/>
        <v/>
      </c>
      <c r="N98" t="str">
        <f ca="1">youtube!AA98</f>
        <v/>
      </c>
      <c r="O98" t="str">
        <f ca="1">youtube!AB98</f>
        <v/>
      </c>
      <c r="R98" t="str">
        <f t="shared" ca="1" si="23"/>
        <v/>
      </c>
      <c r="S98" t="str">
        <f t="shared" ca="1" si="24"/>
        <v/>
      </c>
      <c r="U98" t="str">
        <f ca="1">IF(S98="","",IF(ROW()=2,0,IFERROR(MATCH(S98,$S$2:INDIRECT("S"&amp;ROW()-1),0),0)))</f>
        <v/>
      </c>
      <c r="V98" t="str">
        <f t="shared" ca="1" si="25"/>
        <v/>
      </c>
      <c r="X98" t="str">
        <f ca="1">youtube!T98</f>
        <v/>
      </c>
      <c r="Y98" t="str">
        <f ca="1">youtube!U98</f>
        <v/>
      </c>
      <c r="Z98" t="str">
        <f ca="1">youtube!V98</f>
        <v/>
      </c>
      <c r="AC98" t="s">
        <v>186</v>
      </c>
      <c r="AD98" s="8">
        <v>9515236</v>
      </c>
      <c r="AE98" s="8">
        <v>9515236</v>
      </c>
      <c r="AF98" s="14">
        <f t="shared" si="26"/>
        <v>9.5</v>
      </c>
      <c r="AG98" s="12"/>
      <c r="AH98" t="str">
        <f>AC98</f>
        <v>Togo</v>
      </c>
      <c r="AI98" t="s">
        <v>94</v>
      </c>
      <c r="AJ98" t="s">
        <v>313</v>
      </c>
      <c r="AK98">
        <f t="shared" ca="1" si="27"/>
        <v>0</v>
      </c>
      <c r="AL98" t="str">
        <f t="shared" ca="1" si="28"/>
        <v/>
      </c>
      <c r="AM98" s="8" t="str">
        <f t="shared" ca="1" si="29"/>
        <v/>
      </c>
      <c r="AN98" t="str">
        <f t="shared" ca="1" si="30"/>
        <v/>
      </c>
      <c r="AO98" t="str">
        <f t="shared" ca="1" si="31"/>
        <v/>
      </c>
      <c r="AP98" s="7"/>
      <c r="AR98" s="6"/>
    </row>
    <row r="99" spans="1:44">
      <c r="A99" t="str">
        <f t="shared" ca="1" si="18"/>
        <v/>
      </c>
      <c r="B99" s="1" t="str">
        <f t="shared" ca="1" si="19"/>
        <v/>
      </c>
      <c r="C99" s="16" t="str">
        <f t="shared" ca="1" si="20"/>
        <v/>
      </c>
      <c r="D99" s="16" t="str">
        <f t="shared" ca="1" si="21"/>
        <v/>
      </c>
      <c r="E99" s="15" t="str">
        <f t="shared" ca="1" si="22"/>
        <v/>
      </c>
      <c r="N99" t="str">
        <f ca="1">youtube!AA99</f>
        <v/>
      </c>
      <c r="O99" t="str">
        <f ca="1">youtube!AB99</f>
        <v/>
      </c>
      <c r="R99" t="str">
        <f t="shared" ca="1" si="23"/>
        <v/>
      </c>
      <c r="S99" t="str">
        <f t="shared" ca="1" si="24"/>
        <v/>
      </c>
      <c r="U99" t="str">
        <f ca="1">IF(S99="","",IF(ROW()=2,0,IFERROR(MATCH(S99,$S$2:INDIRECT("S"&amp;ROW()-1),0),0)))</f>
        <v/>
      </c>
      <c r="V99" t="str">
        <f t="shared" ca="1" si="25"/>
        <v/>
      </c>
      <c r="X99" t="str">
        <f ca="1">youtube!T99</f>
        <v/>
      </c>
      <c r="Y99" t="str">
        <f ca="1">youtube!U99</f>
        <v/>
      </c>
      <c r="Z99" t="str">
        <f ca="1">youtube!V99</f>
        <v/>
      </c>
      <c r="AC99" t="s">
        <v>187</v>
      </c>
      <c r="AD99" s="8">
        <v>9387021</v>
      </c>
      <c r="AE99" s="8">
        <v>9387021</v>
      </c>
      <c r="AF99" s="14">
        <f t="shared" si="26"/>
        <v>9.4</v>
      </c>
      <c r="AG99" s="12"/>
      <c r="AH99" t="str">
        <f>AC99</f>
        <v>Israel</v>
      </c>
      <c r="AI99" t="s">
        <v>94</v>
      </c>
      <c r="AJ99" t="s">
        <v>295</v>
      </c>
      <c r="AK99">
        <f t="shared" ca="1" si="27"/>
        <v>0</v>
      </c>
      <c r="AL99" t="str">
        <f t="shared" ca="1" si="28"/>
        <v/>
      </c>
      <c r="AM99" s="8" t="str">
        <f t="shared" ca="1" si="29"/>
        <v/>
      </c>
      <c r="AN99" t="str">
        <f t="shared" ca="1" si="30"/>
        <v/>
      </c>
      <c r="AO99" t="str">
        <f t="shared" ca="1" si="31"/>
        <v/>
      </c>
      <c r="AP99" s="7"/>
      <c r="AR99" s="6"/>
    </row>
    <row r="100" spans="1:44">
      <c r="A100" t="str">
        <f t="shared" ca="1" si="18"/>
        <v/>
      </c>
      <c r="B100" s="1" t="str">
        <f t="shared" ca="1" si="19"/>
        <v/>
      </c>
      <c r="C100" s="16" t="str">
        <f t="shared" ca="1" si="20"/>
        <v/>
      </c>
      <c r="D100" s="16" t="str">
        <f t="shared" ca="1" si="21"/>
        <v/>
      </c>
      <c r="E100" s="15" t="str">
        <f t="shared" ca="1" si="22"/>
        <v/>
      </c>
      <c r="N100" t="str">
        <f ca="1">youtube!AA100</f>
        <v/>
      </c>
      <c r="O100" t="str">
        <f ca="1">youtube!AB100</f>
        <v/>
      </c>
      <c r="R100" t="str">
        <f t="shared" ca="1" si="23"/>
        <v/>
      </c>
      <c r="S100" t="str">
        <f t="shared" ca="1" si="24"/>
        <v/>
      </c>
      <c r="U100" t="str">
        <f ca="1">IF(S100="","",IF(ROW()=2,0,IFERROR(MATCH(S100,$S$2:INDIRECT("S"&amp;ROW()-1),0),0)))</f>
        <v/>
      </c>
      <c r="V100" t="str">
        <f t="shared" ca="1" si="25"/>
        <v/>
      </c>
      <c r="X100" t="str">
        <f ca="1">youtube!T100</f>
        <v/>
      </c>
      <c r="Y100" t="str">
        <f ca="1">youtube!U100</f>
        <v/>
      </c>
      <c r="Z100" t="str">
        <f ca="1">youtube!V100</f>
        <v/>
      </c>
      <c r="AC100" t="s">
        <v>188</v>
      </c>
      <c r="AD100" s="8">
        <v>9120813</v>
      </c>
      <c r="AE100" s="8">
        <v>9120813</v>
      </c>
      <c r="AF100" s="14">
        <f t="shared" si="26"/>
        <v>9.1</v>
      </c>
      <c r="AG100" s="12"/>
      <c r="AH100" t="str">
        <f>AC100</f>
        <v>Austria</v>
      </c>
      <c r="AI100" t="s">
        <v>94</v>
      </c>
      <c r="AJ100" t="s">
        <v>278</v>
      </c>
      <c r="AK100">
        <f t="shared" ca="1" si="27"/>
        <v>0</v>
      </c>
      <c r="AL100" t="str">
        <f t="shared" ca="1" si="28"/>
        <v/>
      </c>
      <c r="AM100" s="8" t="str">
        <f t="shared" ca="1" si="29"/>
        <v/>
      </c>
      <c r="AN100" t="str">
        <f t="shared" ca="1" si="30"/>
        <v/>
      </c>
      <c r="AO100" t="str">
        <f t="shared" ca="1" si="31"/>
        <v/>
      </c>
      <c r="AP100" s="7"/>
      <c r="AR100" s="6"/>
    </row>
    <row r="101" spans="1:44">
      <c r="A101" t="str">
        <f t="shared" ca="1" si="18"/>
        <v/>
      </c>
      <c r="B101" s="1" t="str">
        <f t="shared" ca="1" si="19"/>
        <v/>
      </c>
      <c r="C101" s="16" t="str">
        <f t="shared" ca="1" si="20"/>
        <v/>
      </c>
      <c r="D101" s="16" t="str">
        <f t="shared" ca="1" si="21"/>
        <v/>
      </c>
      <c r="E101" s="15" t="str">
        <f t="shared" ca="1" si="22"/>
        <v/>
      </c>
      <c r="N101" t="str">
        <f ca="1">youtube!AA101</f>
        <v/>
      </c>
      <c r="O101" t="str">
        <f ca="1">youtube!AB101</f>
        <v/>
      </c>
      <c r="R101" t="str">
        <f t="shared" ca="1" si="23"/>
        <v/>
      </c>
      <c r="S101" t="str">
        <f t="shared" ca="1" si="24"/>
        <v/>
      </c>
      <c r="U101" t="str">
        <f ca="1">IF(S101="","",IF(ROW()=2,0,IFERROR(MATCH(S101,$S$2:INDIRECT("S"&amp;ROW()-1),0),0)))</f>
        <v/>
      </c>
      <c r="V101" t="str">
        <f t="shared" ca="1" si="25"/>
        <v/>
      </c>
      <c r="X101" t="str">
        <f ca="1">youtube!T101</f>
        <v/>
      </c>
      <c r="Y101" t="str">
        <f ca="1">youtube!U101</f>
        <v/>
      </c>
      <c r="Z101" t="str">
        <f ca="1">youtube!V101</f>
        <v/>
      </c>
      <c r="AC101" t="s">
        <v>47</v>
      </c>
      <c r="AD101" s="8">
        <v>9056696</v>
      </c>
      <c r="AE101" s="8">
        <v>9056696</v>
      </c>
      <c r="AF101" s="14">
        <f t="shared" si="26"/>
        <v>9.1</v>
      </c>
      <c r="AG101" s="12"/>
      <c r="AH101" t="str">
        <f>AC101</f>
        <v>Belarus</v>
      </c>
      <c r="AI101" t="s">
        <v>94</v>
      </c>
      <c r="AJ101" t="s">
        <v>307</v>
      </c>
      <c r="AK101">
        <f t="shared" ca="1" si="27"/>
        <v>0</v>
      </c>
      <c r="AL101" t="str">
        <f t="shared" ca="1" si="28"/>
        <v/>
      </c>
      <c r="AM101" s="8" t="str">
        <f t="shared" ca="1" si="29"/>
        <v/>
      </c>
      <c r="AN101" t="str">
        <f t="shared" ca="1" si="30"/>
        <v/>
      </c>
      <c r="AO101" t="str">
        <f t="shared" ca="1" si="31"/>
        <v/>
      </c>
      <c r="AP101" s="7"/>
      <c r="AR101" s="6"/>
    </row>
    <row r="102" spans="1:44">
      <c r="AC102" t="s">
        <v>189</v>
      </c>
      <c r="AD102" s="8">
        <v>8921981</v>
      </c>
      <c r="AE102" s="8">
        <v>8921981</v>
      </c>
      <c r="AF102" s="14">
        <f t="shared" si="26"/>
        <v>8.9</v>
      </c>
      <c r="AG102" s="12"/>
      <c r="AH102" t="str">
        <f>AC102</f>
        <v>Switzerland</v>
      </c>
      <c r="AI102" t="s">
        <v>94</v>
      </c>
      <c r="AJ102" t="s">
        <v>315</v>
      </c>
      <c r="AK102">
        <f t="shared" ca="1" si="27"/>
        <v>0</v>
      </c>
      <c r="AL102" t="str">
        <f t="shared" ca="1" si="28"/>
        <v/>
      </c>
      <c r="AM102" s="8" t="str">
        <f t="shared" ca="1" si="29"/>
        <v/>
      </c>
      <c r="AN102" t="str">
        <f t="shared" ca="1" si="30"/>
        <v/>
      </c>
      <c r="AO102" t="str">
        <f t="shared" ca="1" si="31"/>
        <v/>
      </c>
      <c r="AP102" s="7"/>
      <c r="AR102" s="6"/>
    </row>
    <row r="103" spans="1:44">
      <c r="AC103" t="s">
        <v>190</v>
      </c>
      <c r="AD103" s="8">
        <v>8642022</v>
      </c>
      <c r="AE103" s="8">
        <v>8642022</v>
      </c>
      <c r="AF103" s="14">
        <f t="shared" si="26"/>
        <v>8.6</v>
      </c>
      <c r="AG103" s="12"/>
      <c r="AH103" t="str">
        <f>AC103</f>
        <v>Sierra Leone</v>
      </c>
      <c r="AI103" t="s">
        <v>94</v>
      </c>
      <c r="AJ103" t="s">
        <v>299</v>
      </c>
      <c r="AK103">
        <f t="shared" ca="1" si="27"/>
        <v>0</v>
      </c>
      <c r="AL103" t="str">
        <f t="shared" ca="1" si="28"/>
        <v/>
      </c>
      <c r="AM103" s="8" t="str">
        <f t="shared" ca="1" si="29"/>
        <v/>
      </c>
      <c r="AN103" t="str">
        <f t="shared" ca="1" si="30"/>
        <v/>
      </c>
      <c r="AO103" t="str">
        <f t="shared" ca="1" si="31"/>
        <v/>
      </c>
      <c r="AP103" s="7"/>
      <c r="AR103" s="6"/>
    </row>
    <row r="104" spans="1:44">
      <c r="AC104" t="s">
        <v>191</v>
      </c>
      <c r="AD104" s="8">
        <v>7769819</v>
      </c>
      <c r="AE104" s="8">
        <v>7769819</v>
      </c>
      <c r="AF104" s="14">
        <f t="shared" si="26"/>
        <v>7.8</v>
      </c>
      <c r="AG104" s="12"/>
      <c r="AH104" t="str">
        <f>AC104</f>
        <v>Laos</v>
      </c>
      <c r="AI104" t="s">
        <v>94</v>
      </c>
      <c r="AJ104" t="s">
        <v>285</v>
      </c>
      <c r="AK104">
        <f t="shared" ca="1" si="27"/>
        <v>0</v>
      </c>
      <c r="AL104" t="str">
        <f t="shared" ca="1" si="28"/>
        <v/>
      </c>
      <c r="AM104" s="8" t="str">
        <f t="shared" ca="1" si="29"/>
        <v/>
      </c>
      <c r="AN104" t="str">
        <f t="shared" ca="1" si="30"/>
        <v/>
      </c>
      <c r="AO104" t="str">
        <f t="shared" ca="1" si="31"/>
        <v/>
      </c>
      <c r="AP104" s="7"/>
      <c r="AR104" s="6"/>
    </row>
    <row r="105" spans="1:44">
      <c r="AC105" t="s">
        <v>192</v>
      </c>
      <c r="AD105" s="8">
        <v>7494498</v>
      </c>
      <c r="AE105" s="8">
        <v>7494498</v>
      </c>
      <c r="AF105" s="14">
        <f t="shared" si="26"/>
        <v>7.5</v>
      </c>
      <c r="AG105" s="12"/>
      <c r="AH105" t="str">
        <f>AC105</f>
        <v>Turkmenistan</v>
      </c>
      <c r="AI105" t="s">
        <v>94</v>
      </c>
      <c r="AJ105" t="s">
        <v>257</v>
      </c>
      <c r="AK105">
        <f t="shared" ca="1" si="27"/>
        <v>0</v>
      </c>
      <c r="AL105" t="str">
        <f t="shared" ca="1" si="28"/>
        <v/>
      </c>
      <c r="AM105" s="8" t="str">
        <f t="shared" ca="1" si="29"/>
        <v/>
      </c>
      <c r="AN105" t="str">
        <f t="shared" ca="1" si="30"/>
        <v/>
      </c>
      <c r="AO105" t="str">
        <f t="shared" ca="1" si="31"/>
        <v/>
      </c>
      <c r="AP105" s="7"/>
      <c r="AR105" s="6"/>
    </row>
    <row r="106" spans="1:44">
      <c r="AC106" t="s">
        <v>193</v>
      </c>
      <c r="AD106" s="8">
        <v>7414909</v>
      </c>
      <c r="AE106" s="8">
        <v>7414909</v>
      </c>
      <c r="AF106" s="14">
        <f t="shared" si="26"/>
        <v>7.4</v>
      </c>
      <c r="AG106" s="12"/>
      <c r="AH106" t="str">
        <f>AC106</f>
        <v>Hong Kong</v>
      </c>
      <c r="AI106" t="s">
        <v>94</v>
      </c>
      <c r="AJ106" t="s">
        <v>242</v>
      </c>
      <c r="AK106">
        <f t="shared" ca="1" si="27"/>
        <v>0</v>
      </c>
      <c r="AL106" t="str">
        <f t="shared" ca="1" si="28"/>
        <v/>
      </c>
      <c r="AM106" s="8" t="str">
        <f t="shared" ca="1" si="29"/>
        <v/>
      </c>
      <c r="AN106" t="str">
        <f t="shared" ca="1" si="30"/>
        <v/>
      </c>
      <c r="AO106" t="str">
        <f t="shared" ca="1" si="31"/>
        <v/>
      </c>
    </row>
    <row r="107" spans="1:44">
      <c r="AC107" t="s">
        <v>194</v>
      </c>
      <c r="AD107" s="8">
        <v>7381023</v>
      </c>
      <c r="AE107" s="8">
        <v>7381023</v>
      </c>
      <c r="AF107" s="14">
        <f t="shared" si="26"/>
        <v>7.4</v>
      </c>
      <c r="AG107" s="12"/>
      <c r="AH107" t="str">
        <f>AC107</f>
        <v>Libya</v>
      </c>
      <c r="AI107" t="s">
        <v>94</v>
      </c>
      <c r="AJ107" t="s">
        <v>222</v>
      </c>
      <c r="AK107">
        <f t="shared" ca="1" si="27"/>
        <v>0</v>
      </c>
      <c r="AL107" t="str">
        <f t="shared" ca="1" si="28"/>
        <v/>
      </c>
      <c r="AM107" s="8" t="str">
        <f t="shared" ca="1" si="29"/>
        <v/>
      </c>
      <c r="AN107" t="str">
        <f t="shared" ca="1" si="30"/>
        <v/>
      </c>
      <c r="AO107" t="str">
        <f t="shared" ca="1" si="31"/>
        <v/>
      </c>
      <c r="AP107" s="7"/>
      <c r="AR107" s="6"/>
    </row>
    <row r="108" spans="1:44">
      <c r="AC108" t="s">
        <v>195</v>
      </c>
      <c r="AD108" s="8">
        <v>7186009</v>
      </c>
      <c r="AE108" s="8">
        <v>7186009</v>
      </c>
      <c r="AF108" s="14">
        <f t="shared" si="26"/>
        <v>7.2</v>
      </c>
      <c r="AG108" s="12"/>
      <c r="AH108" t="str">
        <f>AC108</f>
        <v>Kyrgyzstan</v>
      </c>
      <c r="AI108" t="s">
        <v>94</v>
      </c>
      <c r="AJ108" t="s">
        <v>323</v>
      </c>
      <c r="AK108">
        <f t="shared" ca="1" si="27"/>
        <v>1</v>
      </c>
      <c r="AL108">
        <f t="shared" ca="1" si="28"/>
        <v>108</v>
      </c>
      <c r="AM108" s="8" t="str">
        <f t="shared" ca="1" si="29"/>
        <v/>
      </c>
      <c r="AN108" t="str">
        <f t="shared" ca="1" si="30"/>
        <v/>
      </c>
      <c r="AO108" t="str">
        <f t="shared" ca="1" si="31"/>
        <v/>
      </c>
      <c r="AP108" s="7"/>
      <c r="AR108" s="6"/>
    </row>
    <row r="109" spans="1:44">
      <c r="AC109" t="s">
        <v>196</v>
      </c>
      <c r="AD109" s="8">
        <v>6929153</v>
      </c>
      <c r="AE109" s="8">
        <v>6929153</v>
      </c>
      <c r="AF109" s="14">
        <f t="shared" si="26"/>
        <v>6.9</v>
      </c>
      <c r="AG109" s="12"/>
      <c r="AH109" t="str">
        <f>AC109</f>
        <v>Paraguay</v>
      </c>
      <c r="AI109" t="s">
        <v>94</v>
      </c>
      <c r="AJ109" t="s">
        <v>145</v>
      </c>
      <c r="AK109">
        <f t="shared" ca="1" si="27"/>
        <v>0</v>
      </c>
      <c r="AL109" t="str">
        <f t="shared" ca="1" si="28"/>
        <v/>
      </c>
      <c r="AM109" s="8" t="str">
        <f t="shared" ca="1" si="29"/>
        <v/>
      </c>
      <c r="AN109" t="str">
        <f t="shared" ca="1" si="30"/>
        <v/>
      </c>
      <c r="AO109" t="str">
        <f t="shared" ca="1" si="31"/>
        <v/>
      </c>
      <c r="AP109" s="7"/>
      <c r="AR109" s="6"/>
    </row>
    <row r="110" spans="1:44">
      <c r="AC110" t="s">
        <v>197</v>
      </c>
      <c r="AD110" s="8">
        <v>6916140</v>
      </c>
      <c r="AE110" s="8">
        <v>6916140</v>
      </c>
      <c r="AF110" s="14">
        <f t="shared" si="26"/>
        <v>6.9</v>
      </c>
      <c r="AG110" s="12"/>
      <c r="AH110" t="str">
        <f>AC110</f>
        <v>Nicaragua</v>
      </c>
      <c r="AI110" t="s">
        <v>95</v>
      </c>
      <c r="AJ110" t="s">
        <v>129</v>
      </c>
      <c r="AK110">
        <f t="shared" ca="1" si="27"/>
        <v>0</v>
      </c>
      <c r="AL110" t="str">
        <f t="shared" ca="1" si="28"/>
        <v/>
      </c>
      <c r="AM110" s="8" t="str">
        <f t="shared" ca="1" si="29"/>
        <v/>
      </c>
      <c r="AN110" t="str">
        <f t="shared" ca="1" si="30"/>
        <v/>
      </c>
      <c r="AO110" t="str">
        <f t="shared" ca="1" si="31"/>
        <v/>
      </c>
      <c r="AP110" s="7"/>
      <c r="AR110" s="6"/>
    </row>
    <row r="111" spans="1:44">
      <c r="AC111" t="s">
        <v>198</v>
      </c>
      <c r="AD111" s="8">
        <v>6757689</v>
      </c>
      <c r="AE111" s="8">
        <v>6757689</v>
      </c>
      <c r="AF111" s="14">
        <f t="shared" si="26"/>
        <v>6.8</v>
      </c>
      <c r="AG111" s="12"/>
      <c r="AH111" t="str">
        <f>AC111</f>
        <v>Bulgaria</v>
      </c>
      <c r="AI111" t="s">
        <v>95</v>
      </c>
      <c r="AJ111" t="s">
        <v>228</v>
      </c>
      <c r="AK111">
        <f t="shared" ca="1" si="27"/>
        <v>0</v>
      </c>
      <c r="AL111" t="str">
        <f t="shared" ca="1" si="28"/>
        <v/>
      </c>
      <c r="AM111" s="8" t="str">
        <f t="shared" ca="1" si="29"/>
        <v/>
      </c>
      <c r="AN111" t="str">
        <f t="shared" ca="1" si="30"/>
        <v/>
      </c>
      <c r="AO111" t="str">
        <f t="shared" ca="1" si="31"/>
        <v/>
      </c>
      <c r="AP111" s="7"/>
      <c r="AR111" s="6"/>
    </row>
    <row r="112" spans="1:44">
      <c r="AC112" t="s">
        <v>199</v>
      </c>
      <c r="AD112" s="8">
        <v>6736216</v>
      </c>
      <c r="AE112" s="8">
        <v>6736216</v>
      </c>
      <c r="AF112" s="14">
        <f t="shared" si="26"/>
        <v>6.7</v>
      </c>
      <c r="AG112" s="12"/>
      <c r="AH112" t="str">
        <f>AC112</f>
        <v>Serbia</v>
      </c>
      <c r="AI112" t="s">
        <v>95</v>
      </c>
      <c r="AJ112" t="s">
        <v>183</v>
      </c>
      <c r="AK112">
        <f t="shared" ca="1" si="27"/>
        <v>0</v>
      </c>
      <c r="AL112" t="str">
        <f t="shared" ca="1" si="28"/>
        <v/>
      </c>
      <c r="AM112" s="8" t="str">
        <f t="shared" ca="1" si="29"/>
        <v/>
      </c>
      <c r="AN112" t="str">
        <f t="shared" ca="1" si="30"/>
        <v/>
      </c>
      <c r="AO112" t="str">
        <f t="shared" ca="1" si="31"/>
        <v/>
      </c>
      <c r="AP112" s="7"/>
      <c r="AR112" s="6"/>
    </row>
    <row r="113" spans="29:44">
      <c r="AC113" t="s">
        <v>200</v>
      </c>
      <c r="AD113" s="8">
        <v>6338193</v>
      </c>
      <c r="AE113" s="8">
        <v>6338193</v>
      </c>
      <c r="AF113" s="14">
        <f t="shared" si="26"/>
        <v>6.3</v>
      </c>
      <c r="AG113" s="12"/>
      <c r="AH113" t="str">
        <f>AC113</f>
        <v>El Salvador</v>
      </c>
      <c r="AI113" t="s">
        <v>95</v>
      </c>
      <c r="AJ113" t="s">
        <v>241</v>
      </c>
      <c r="AK113">
        <f t="shared" ca="1" si="27"/>
        <v>0</v>
      </c>
      <c r="AL113" t="str">
        <f t="shared" ca="1" si="28"/>
        <v/>
      </c>
      <c r="AM113" s="8" t="str">
        <f t="shared" ca="1" si="29"/>
        <v/>
      </c>
      <c r="AN113" t="str">
        <f t="shared" ca="1" si="30"/>
        <v/>
      </c>
      <c r="AO113" t="str">
        <f t="shared" ca="1" si="31"/>
        <v/>
      </c>
      <c r="AP113" s="7"/>
      <c r="AR113" s="6"/>
    </row>
    <row r="114" spans="29:44">
      <c r="AC114" t="s">
        <v>201</v>
      </c>
      <c r="AD114" s="8">
        <v>6332961</v>
      </c>
      <c r="AE114" s="8">
        <v>6332961</v>
      </c>
      <c r="AF114" s="14">
        <f t="shared" si="26"/>
        <v>6.3</v>
      </c>
      <c r="AG114" s="12"/>
      <c r="AH114" t="str">
        <f>AC114</f>
        <v>Congo</v>
      </c>
      <c r="AI114" t="s">
        <v>95</v>
      </c>
      <c r="AJ114" t="s">
        <v>105</v>
      </c>
      <c r="AK114">
        <f t="shared" ca="1" si="27"/>
        <v>0</v>
      </c>
      <c r="AL114" t="str">
        <f t="shared" ca="1" si="28"/>
        <v/>
      </c>
      <c r="AM114" s="8" t="str">
        <f t="shared" ca="1" si="29"/>
        <v/>
      </c>
      <c r="AN114" t="str">
        <f t="shared" ca="1" si="30"/>
        <v/>
      </c>
      <c r="AO114" t="str">
        <f t="shared" ca="1" si="31"/>
        <v/>
      </c>
      <c r="AP114" s="7"/>
      <c r="AR114" s="6"/>
    </row>
    <row r="115" spans="29:44">
      <c r="AC115" t="s">
        <v>202</v>
      </c>
      <c r="AD115" s="8">
        <v>5977412</v>
      </c>
      <c r="AE115" s="8">
        <v>5977412</v>
      </c>
      <c r="AF115" s="14">
        <f t="shared" si="26"/>
        <v>6</v>
      </c>
      <c r="AG115" s="12"/>
      <c r="AH115" t="str">
        <f>AC115</f>
        <v>Denmark</v>
      </c>
      <c r="AI115" t="s">
        <v>95</v>
      </c>
      <c r="AJ115" t="s">
        <v>253</v>
      </c>
      <c r="AK115">
        <f t="shared" ca="1" si="27"/>
        <v>0</v>
      </c>
      <c r="AL115" t="str">
        <f t="shared" ca="1" si="28"/>
        <v/>
      </c>
      <c r="AM115" s="8" t="str">
        <f t="shared" ca="1" si="29"/>
        <v/>
      </c>
      <c r="AN115" t="str">
        <f t="shared" ca="1" si="30"/>
        <v/>
      </c>
      <c r="AO115" t="str">
        <f t="shared" ca="1" si="31"/>
        <v/>
      </c>
      <c r="AP115" s="7"/>
      <c r="AR115" s="6"/>
    </row>
    <row r="116" spans="29:44">
      <c r="AC116" t="s">
        <v>203</v>
      </c>
      <c r="AD116" s="8">
        <v>5832387</v>
      </c>
      <c r="AE116" s="8">
        <v>5832387</v>
      </c>
      <c r="AF116" s="14">
        <f t="shared" si="26"/>
        <v>5.8</v>
      </c>
      <c r="AG116" s="12"/>
      <c r="AH116" t="str">
        <f>AC116</f>
        <v>Singapore</v>
      </c>
      <c r="AI116" t="s">
        <v>95</v>
      </c>
      <c r="AJ116" t="s">
        <v>263</v>
      </c>
      <c r="AK116">
        <f t="shared" ca="1" si="27"/>
        <v>0</v>
      </c>
      <c r="AL116" t="str">
        <f t="shared" ca="1" si="28"/>
        <v/>
      </c>
      <c r="AM116" s="8" t="str">
        <f t="shared" ca="1" si="29"/>
        <v/>
      </c>
      <c r="AN116" t="str">
        <f t="shared" ca="1" si="30"/>
        <v/>
      </c>
      <c r="AO116" t="str">
        <f t="shared" ca="1" si="31"/>
        <v/>
      </c>
    </row>
    <row r="117" spans="29:44">
      <c r="AC117" t="s">
        <v>204</v>
      </c>
      <c r="AD117" s="8">
        <v>5805962</v>
      </c>
      <c r="AE117" s="8">
        <v>5805962</v>
      </c>
      <c r="AF117" s="14">
        <f t="shared" si="26"/>
        <v>5.8</v>
      </c>
      <c r="AG117" s="12"/>
      <c r="AH117" t="str">
        <f>AC117</f>
        <v>Lebanon</v>
      </c>
      <c r="AI117" t="s">
        <v>95</v>
      </c>
      <c r="AJ117" t="s">
        <v>164</v>
      </c>
      <c r="AK117">
        <f t="shared" ca="1" si="27"/>
        <v>0</v>
      </c>
      <c r="AL117" t="str">
        <f t="shared" ca="1" si="28"/>
        <v/>
      </c>
      <c r="AM117" s="8" t="str">
        <f t="shared" ca="1" si="29"/>
        <v/>
      </c>
      <c r="AN117" t="str">
        <f t="shared" ca="1" si="30"/>
        <v/>
      </c>
      <c r="AO117" t="str">
        <f t="shared" ca="1" si="31"/>
        <v/>
      </c>
      <c r="AP117" s="7"/>
      <c r="AR117" s="6"/>
    </row>
    <row r="118" spans="29:44">
      <c r="AC118" t="s">
        <v>205</v>
      </c>
      <c r="AD118" s="8">
        <v>5617310</v>
      </c>
      <c r="AE118" s="8">
        <v>5617310</v>
      </c>
      <c r="AF118" s="14">
        <f t="shared" si="26"/>
        <v>5.6</v>
      </c>
      <c r="AG118" s="12"/>
      <c r="AH118" t="str">
        <f>AC118</f>
        <v>Finland</v>
      </c>
      <c r="AI118" t="s">
        <v>95</v>
      </c>
      <c r="AJ118" t="s">
        <v>102</v>
      </c>
      <c r="AK118">
        <f t="shared" ca="1" si="27"/>
        <v>0</v>
      </c>
      <c r="AL118" t="str">
        <f t="shared" ca="1" si="28"/>
        <v/>
      </c>
      <c r="AM118" s="8" t="str">
        <f t="shared" ca="1" si="29"/>
        <v/>
      </c>
      <c r="AN118" t="str">
        <f t="shared" ca="1" si="30"/>
        <v/>
      </c>
      <c r="AO118" t="str">
        <f t="shared" ca="1" si="31"/>
        <v/>
      </c>
      <c r="AP118" s="7"/>
      <c r="AR118" s="6"/>
    </row>
    <row r="119" spans="29:44">
      <c r="AC119" t="s">
        <v>206</v>
      </c>
      <c r="AD119" s="8">
        <v>5612817</v>
      </c>
      <c r="AE119" s="8">
        <v>5612817</v>
      </c>
      <c r="AF119" s="14">
        <f t="shared" si="26"/>
        <v>5.6</v>
      </c>
      <c r="AG119" s="12"/>
      <c r="AH119" t="str">
        <f>AC119</f>
        <v>Liberia</v>
      </c>
      <c r="AI119" t="s">
        <v>95</v>
      </c>
      <c r="AJ119" t="s">
        <v>219</v>
      </c>
      <c r="AK119">
        <f t="shared" ca="1" si="27"/>
        <v>0</v>
      </c>
      <c r="AL119" t="str">
        <f t="shared" ca="1" si="28"/>
        <v/>
      </c>
      <c r="AM119" s="8" t="str">
        <f t="shared" ca="1" si="29"/>
        <v/>
      </c>
      <c r="AN119" t="str">
        <f t="shared" ca="1" si="30"/>
        <v/>
      </c>
      <c r="AO119" t="str">
        <f t="shared" ca="1" si="31"/>
        <v/>
      </c>
      <c r="AP119" s="7"/>
      <c r="AR119" s="6"/>
    </row>
    <row r="120" spans="29:44">
      <c r="AC120" t="s">
        <v>207</v>
      </c>
      <c r="AD120" s="8">
        <v>5576660</v>
      </c>
      <c r="AE120" s="8">
        <v>5576660</v>
      </c>
      <c r="AF120" s="14">
        <f t="shared" si="26"/>
        <v>5.6</v>
      </c>
      <c r="AG120" s="12"/>
      <c r="AH120" t="str">
        <f>AC120</f>
        <v>Norway</v>
      </c>
      <c r="AI120" t="s">
        <v>95</v>
      </c>
      <c r="AJ120" t="s">
        <v>267</v>
      </c>
      <c r="AK120">
        <f t="shared" ca="1" si="27"/>
        <v>0</v>
      </c>
      <c r="AL120" t="str">
        <f t="shared" ca="1" si="28"/>
        <v/>
      </c>
      <c r="AM120" s="8" t="str">
        <f t="shared" ca="1" si="29"/>
        <v/>
      </c>
      <c r="AN120" t="str">
        <f t="shared" ca="1" si="30"/>
        <v/>
      </c>
      <c r="AO120" t="str">
        <f t="shared" ca="1" si="31"/>
        <v/>
      </c>
      <c r="AP120" s="7"/>
      <c r="AR120" s="6"/>
    </row>
    <row r="121" spans="29:44">
      <c r="AC121" t="s">
        <v>208</v>
      </c>
      <c r="AD121" s="8">
        <v>5506760</v>
      </c>
      <c r="AE121" s="8">
        <v>5506760</v>
      </c>
      <c r="AF121" s="14">
        <f t="shared" si="26"/>
        <v>5.5</v>
      </c>
      <c r="AG121" s="12"/>
      <c r="AH121" t="str">
        <f>AC121</f>
        <v>Slovakia</v>
      </c>
      <c r="AI121" t="s">
        <v>95</v>
      </c>
      <c r="AJ121" t="s">
        <v>193</v>
      </c>
      <c r="AK121">
        <f t="shared" ca="1" si="27"/>
        <v>0</v>
      </c>
      <c r="AL121" t="str">
        <f t="shared" ca="1" si="28"/>
        <v/>
      </c>
      <c r="AM121" s="8" t="str">
        <f t="shared" ca="1" si="29"/>
        <v/>
      </c>
      <c r="AN121" t="str">
        <f t="shared" ca="1" si="30"/>
        <v/>
      </c>
      <c r="AO121" t="str">
        <f t="shared" ca="1" si="31"/>
        <v/>
      </c>
      <c r="AP121" s="7"/>
      <c r="AR121" s="6"/>
    </row>
    <row r="122" spans="29:44">
      <c r="AC122" t="s">
        <v>209</v>
      </c>
      <c r="AD122" s="8">
        <v>5495443</v>
      </c>
      <c r="AE122" s="8">
        <v>5495443</v>
      </c>
      <c r="AF122" s="14">
        <f t="shared" si="26"/>
        <v>5.5</v>
      </c>
      <c r="AG122" s="12"/>
      <c r="AH122" t="str">
        <f>AC122</f>
        <v>State of Palestine</v>
      </c>
      <c r="AI122" t="s">
        <v>95</v>
      </c>
      <c r="AJ122" t="s">
        <v>14</v>
      </c>
      <c r="AK122">
        <f t="shared" ca="1" si="27"/>
        <v>1</v>
      </c>
      <c r="AL122">
        <f t="shared" ca="1" si="28"/>
        <v>122</v>
      </c>
      <c r="AM122" s="8" t="str">
        <f t="shared" ca="1" si="29"/>
        <v/>
      </c>
      <c r="AN122" t="str">
        <f t="shared" ca="1" si="30"/>
        <v/>
      </c>
      <c r="AO122" t="str">
        <f t="shared" ca="1" si="31"/>
        <v/>
      </c>
      <c r="AP122" s="7"/>
      <c r="AR122" s="6"/>
    </row>
    <row r="123" spans="29:44">
      <c r="AC123" t="s">
        <v>210</v>
      </c>
      <c r="AD123" s="8">
        <v>5330690</v>
      </c>
      <c r="AE123" s="8">
        <v>5330690</v>
      </c>
      <c r="AF123" s="14">
        <f t="shared" si="26"/>
        <v>5.3</v>
      </c>
      <c r="AG123" s="12"/>
      <c r="AH123" t="str">
        <f>AC123</f>
        <v>Central African Republic</v>
      </c>
      <c r="AI123" t="s">
        <v>95</v>
      </c>
      <c r="AJ123" t="s">
        <v>103</v>
      </c>
      <c r="AK123">
        <f t="shared" ca="1" si="27"/>
        <v>0</v>
      </c>
      <c r="AL123" t="str">
        <f t="shared" ca="1" si="28"/>
        <v/>
      </c>
      <c r="AM123" s="8" t="str">
        <f t="shared" ca="1" si="29"/>
        <v/>
      </c>
      <c r="AN123" t="str">
        <f t="shared" ca="1" si="30"/>
        <v/>
      </c>
      <c r="AO123" t="str">
        <f t="shared" ca="1" si="31"/>
        <v/>
      </c>
      <c r="AR123" s="6"/>
    </row>
    <row r="124" spans="29:44">
      <c r="AC124" t="s">
        <v>211</v>
      </c>
      <c r="AD124" s="8">
        <v>5281538</v>
      </c>
      <c r="AE124" s="8">
        <v>5281538</v>
      </c>
      <c r="AF124" s="14">
        <f t="shared" si="26"/>
        <v>5.3</v>
      </c>
      <c r="AG124" s="12"/>
      <c r="AH124" t="str">
        <f>AC124</f>
        <v>Oman</v>
      </c>
      <c r="AI124" t="s">
        <v>95</v>
      </c>
      <c r="AJ124" t="s">
        <v>112</v>
      </c>
      <c r="AK124">
        <f t="shared" ca="1" si="27"/>
        <v>0</v>
      </c>
      <c r="AL124" t="str">
        <f t="shared" ca="1" si="28"/>
        <v/>
      </c>
      <c r="AM124" s="8" t="str">
        <f t="shared" ca="1" si="29"/>
        <v/>
      </c>
      <c r="AN124" t="str">
        <f t="shared" ca="1" si="30"/>
        <v/>
      </c>
      <c r="AO124" t="str">
        <f t="shared" ca="1" si="31"/>
        <v/>
      </c>
      <c r="AP124" s="7"/>
      <c r="AR124" s="6"/>
    </row>
    <row r="125" spans="29:44">
      <c r="AC125" t="s">
        <v>212</v>
      </c>
      <c r="AD125" s="8">
        <v>5255017</v>
      </c>
      <c r="AE125" s="8">
        <v>5255017</v>
      </c>
      <c r="AF125" s="14">
        <f t="shared" si="26"/>
        <v>5.3</v>
      </c>
      <c r="AG125" s="12"/>
      <c r="AH125" t="str">
        <f>AC125</f>
        <v>Ireland</v>
      </c>
      <c r="AI125" t="s">
        <v>95</v>
      </c>
      <c r="AJ125" t="s">
        <v>128</v>
      </c>
      <c r="AK125">
        <f t="shared" ca="1" si="27"/>
        <v>0</v>
      </c>
      <c r="AL125" t="str">
        <f t="shared" ca="1" si="28"/>
        <v/>
      </c>
      <c r="AM125" s="8" t="str">
        <f t="shared" ca="1" si="29"/>
        <v/>
      </c>
      <c r="AN125" t="str">
        <f t="shared" ca="1" si="30"/>
        <v/>
      </c>
      <c r="AO125" t="str">
        <f t="shared" ca="1" si="31"/>
        <v/>
      </c>
      <c r="AP125" s="7"/>
      <c r="AR125" s="6"/>
    </row>
    <row r="126" spans="29:44">
      <c r="AC126" t="s">
        <v>213</v>
      </c>
      <c r="AD126" s="8">
        <v>5213944</v>
      </c>
      <c r="AE126" s="8">
        <v>5213944</v>
      </c>
      <c r="AF126" s="14">
        <f t="shared" si="26"/>
        <v>5.2</v>
      </c>
      <c r="AG126" s="12"/>
      <c r="AH126" t="str">
        <f>AC126</f>
        <v>New Zealand</v>
      </c>
      <c r="AI126" t="s">
        <v>95</v>
      </c>
      <c r="AJ126" t="s">
        <v>187</v>
      </c>
      <c r="AK126">
        <f t="shared" ca="1" si="27"/>
        <v>0</v>
      </c>
      <c r="AL126" t="str">
        <f t="shared" ca="1" si="28"/>
        <v/>
      </c>
      <c r="AM126" s="8" t="str">
        <f t="shared" ca="1" si="29"/>
        <v/>
      </c>
      <c r="AN126" t="str">
        <f t="shared" ca="1" si="30"/>
        <v/>
      </c>
      <c r="AO126" t="str">
        <f t="shared" ca="1" si="31"/>
        <v/>
      </c>
      <c r="AP126" s="7"/>
      <c r="AR126" s="6"/>
    </row>
    <row r="127" spans="29:44">
      <c r="AC127" t="s">
        <v>214</v>
      </c>
      <c r="AD127" s="8">
        <v>5169395</v>
      </c>
      <c r="AE127" s="8">
        <v>5169395</v>
      </c>
      <c r="AF127" s="14">
        <f t="shared" si="26"/>
        <v>5.2</v>
      </c>
      <c r="AG127" s="12"/>
      <c r="AH127" t="str">
        <f>AC127</f>
        <v>Mauritania</v>
      </c>
      <c r="AI127" t="s">
        <v>95</v>
      </c>
      <c r="AJ127" t="s">
        <v>107</v>
      </c>
      <c r="AK127">
        <f t="shared" ca="1" si="27"/>
        <v>1</v>
      </c>
      <c r="AL127">
        <f t="shared" ca="1" si="28"/>
        <v>127</v>
      </c>
      <c r="AM127" s="8" t="str">
        <f t="shared" ca="1" si="29"/>
        <v/>
      </c>
      <c r="AN127" t="str">
        <f t="shared" ca="1" si="30"/>
        <v/>
      </c>
      <c r="AO127" t="str">
        <f t="shared" ca="1" si="31"/>
        <v/>
      </c>
      <c r="AP127" s="7"/>
      <c r="AR127" s="6"/>
    </row>
    <row r="128" spans="29:44">
      <c r="AC128" t="s">
        <v>215</v>
      </c>
      <c r="AD128" s="8">
        <v>5129910</v>
      </c>
      <c r="AE128" s="8">
        <v>5129910</v>
      </c>
      <c r="AF128" s="14">
        <f t="shared" si="26"/>
        <v>5.0999999999999996</v>
      </c>
      <c r="AG128" s="12"/>
      <c r="AH128" t="str">
        <f>AC128</f>
        <v>Costa Rica</v>
      </c>
      <c r="AI128" t="s">
        <v>95</v>
      </c>
      <c r="AJ128" t="s">
        <v>175</v>
      </c>
      <c r="AK128">
        <f t="shared" ca="1" si="27"/>
        <v>0</v>
      </c>
      <c r="AL128" t="str">
        <f t="shared" ca="1" si="28"/>
        <v/>
      </c>
      <c r="AM128" s="8" t="str">
        <f t="shared" ca="1" si="29"/>
        <v/>
      </c>
      <c r="AN128" t="str">
        <f t="shared" ca="1" si="30"/>
        <v/>
      </c>
      <c r="AO128" t="str">
        <f t="shared" ca="1" si="31"/>
        <v/>
      </c>
      <c r="AP128" s="7"/>
      <c r="AR128" s="6"/>
    </row>
    <row r="129" spans="29:44">
      <c r="AC129" t="s">
        <v>216</v>
      </c>
      <c r="AD129" s="8">
        <v>4934507</v>
      </c>
      <c r="AE129" s="8">
        <v>4934507</v>
      </c>
      <c r="AF129" s="14">
        <f t="shared" si="26"/>
        <v>4.9000000000000004</v>
      </c>
      <c r="AG129" s="12"/>
      <c r="AH129" t="str">
        <f>AC129</f>
        <v>Kuwait</v>
      </c>
      <c r="AI129" t="s">
        <v>95</v>
      </c>
      <c r="AJ129" t="s">
        <v>156</v>
      </c>
      <c r="AK129">
        <f t="shared" ca="1" si="27"/>
        <v>0</v>
      </c>
      <c r="AL129" t="str">
        <f t="shared" ca="1" si="28"/>
        <v/>
      </c>
      <c r="AM129" s="8" t="str">
        <f t="shared" ca="1" si="29"/>
        <v/>
      </c>
      <c r="AN129" t="str">
        <f t="shared" ca="1" si="30"/>
        <v/>
      </c>
      <c r="AO129" t="str">
        <f t="shared" ca="1" si="31"/>
        <v/>
      </c>
      <c r="AP129" s="7"/>
      <c r="AR129" s="6"/>
    </row>
    <row r="130" spans="29:44">
      <c r="AC130" t="s">
        <v>217</v>
      </c>
      <c r="AD130" s="8">
        <v>4515577</v>
      </c>
      <c r="AE130" s="8">
        <v>4515577</v>
      </c>
      <c r="AF130" s="14">
        <f t="shared" si="26"/>
        <v>4.5</v>
      </c>
      <c r="AG130" s="12"/>
      <c r="AH130" t="str">
        <f>AC130</f>
        <v>Panama</v>
      </c>
      <c r="AI130" t="s">
        <v>95</v>
      </c>
      <c r="AJ130" t="s">
        <v>216</v>
      </c>
      <c r="AK130">
        <f t="shared" ca="1" si="27"/>
        <v>0</v>
      </c>
      <c r="AL130" t="str">
        <f t="shared" ca="1" si="28"/>
        <v/>
      </c>
      <c r="AM130" s="8" t="str">
        <f t="shared" ca="1" si="29"/>
        <v/>
      </c>
      <c r="AN130" t="str">
        <f t="shared" ca="1" si="30"/>
        <v/>
      </c>
      <c r="AO130" t="str">
        <f t="shared" ca="1" si="31"/>
        <v/>
      </c>
      <c r="AP130" s="7"/>
      <c r="AR130" s="6"/>
    </row>
    <row r="131" spans="29:44">
      <c r="AC131" t="s">
        <v>218</v>
      </c>
      <c r="AD131" s="8">
        <v>3875325</v>
      </c>
      <c r="AE131" s="8">
        <v>3875325</v>
      </c>
      <c r="AF131" s="14">
        <f t="shared" ref="AF131:AF194" si="32">IF(LEN(AE131)&gt;6,ROUND(AD131/1000000,1),ROUND(AD131/1000000,7-LEN(AE131)))</f>
        <v>3.9</v>
      </c>
      <c r="AG131" s="12"/>
      <c r="AH131" t="str">
        <f>AC131</f>
        <v>Croatia</v>
      </c>
      <c r="AI131" t="s">
        <v>95</v>
      </c>
      <c r="AJ131" t="s">
        <v>195</v>
      </c>
      <c r="AK131">
        <f t="shared" ref="AK131:AK194" ca="1" si="33">COUNTIFS($N$2:$N$101,"="&amp;AJ131)</f>
        <v>0</v>
      </c>
      <c r="AL131" t="str">
        <f t="shared" ref="AL131:AL194" ca="1" si="34">IF(AK131=0,"",ROW())</f>
        <v/>
      </c>
      <c r="AM131" s="8" t="str">
        <f t="shared" ref="AM131:AM194" ca="1" si="35">IF(ROW()-1&lt;=$AK$1,SMALL($AL$2:$AL$235,ROW()-1),"")</f>
        <v/>
      </c>
      <c r="AN131" t="str">
        <f t="shared" ref="AN131:AN194" ca="1" si="36">IF(AM131="","",INDIRECT("AJ"&amp;AM131))</f>
        <v/>
      </c>
      <c r="AO131" t="str">
        <f t="shared" ref="AO131:AO194" ca="1" si="37">IF(AM131="","",INDIRECT("AI"&amp;AM131))</f>
        <v/>
      </c>
      <c r="AP131" s="7"/>
      <c r="AR131" s="6"/>
    </row>
    <row r="132" spans="29:44">
      <c r="AC132" t="s">
        <v>219</v>
      </c>
      <c r="AD132" s="8">
        <v>3807670</v>
      </c>
      <c r="AE132" s="8">
        <v>3807670</v>
      </c>
      <c r="AF132" s="14">
        <f t="shared" si="32"/>
        <v>3.8</v>
      </c>
      <c r="AG132" s="12"/>
      <c r="AH132" t="str">
        <f>AC132</f>
        <v>Georgia</v>
      </c>
      <c r="AI132" t="s">
        <v>95</v>
      </c>
      <c r="AJ132" t="s">
        <v>191</v>
      </c>
      <c r="AK132">
        <f t="shared" ca="1" si="33"/>
        <v>0</v>
      </c>
      <c r="AL132" t="str">
        <f t="shared" ca="1" si="34"/>
        <v/>
      </c>
      <c r="AM132" s="8" t="str">
        <f t="shared" ca="1" si="35"/>
        <v/>
      </c>
      <c r="AN132" t="str">
        <f t="shared" ca="1" si="36"/>
        <v/>
      </c>
      <c r="AO132" t="str">
        <f t="shared" ca="1" si="37"/>
        <v/>
      </c>
      <c r="AP132" s="7"/>
      <c r="AR132" s="6"/>
    </row>
    <row r="133" spans="29:44">
      <c r="AC133" t="s">
        <v>220</v>
      </c>
      <c r="AD133" s="8">
        <v>3535603</v>
      </c>
      <c r="AE133" s="8">
        <v>3535603</v>
      </c>
      <c r="AF133" s="14">
        <f t="shared" si="32"/>
        <v>3.5</v>
      </c>
      <c r="AG133" s="12"/>
      <c r="AH133" t="str">
        <f>AC133</f>
        <v>Eritrea</v>
      </c>
      <c r="AI133" t="s">
        <v>95</v>
      </c>
      <c r="AJ133" t="s">
        <v>204</v>
      </c>
      <c r="AK133">
        <f t="shared" ca="1" si="33"/>
        <v>0</v>
      </c>
      <c r="AL133" t="str">
        <f t="shared" ca="1" si="34"/>
        <v/>
      </c>
      <c r="AM133" s="8" t="str">
        <f t="shared" ca="1" si="35"/>
        <v/>
      </c>
      <c r="AN133" t="str">
        <f t="shared" ca="1" si="36"/>
        <v/>
      </c>
      <c r="AO133" t="str">
        <f t="shared" ca="1" si="37"/>
        <v/>
      </c>
      <c r="AP133" s="7"/>
      <c r="AR133" s="6"/>
    </row>
    <row r="134" spans="29:44">
      <c r="AC134" t="s">
        <v>221</v>
      </c>
      <c r="AD134" s="8">
        <v>3475540</v>
      </c>
      <c r="AE134" s="8">
        <v>3475540</v>
      </c>
      <c r="AF134" s="14">
        <f t="shared" si="32"/>
        <v>3.5</v>
      </c>
      <c r="AG134" s="12"/>
      <c r="AH134" t="str">
        <f>AC134</f>
        <v>Mongolia</v>
      </c>
      <c r="AI134" t="s">
        <v>95</v>
      </c>
      <c r="AJ134" t="s">
        <v>254</v>
      </c>
      <c r="AK134">
        <f t="shared" ca="1" si="33"/>
        <v>0</v>
      </c>
      <c r="AL134" t="str">
        <f t="shared" ca="1" si="34"/>
        <v/>
      </c>
      <c r="AM134" s="8" t="str">
        <f t="shared" ca="1" si="35"/>
        <v/>
      </c>
      <c r="AN134" t="str">
        <f t="shared" ca="1" si="36"/>
        <v/>
      </c>
      <c r="AO134" t="str">
        <f t="shared" ca="1" si="37"/>
        <v/>
      </c>
      <c r="AP134" s="7"/>
      <c r="AR134" s="6"/>
    </row>
    <row r="135" spans="29:44">
      <c r="AC135" t="s">
        <v>222</v>
      </c>
      <c r="AD135" s="8">
        <v>3386588</v>
      </c>
      <c r="AE135" s="8">
        <v>3386588</v>
      </c>
      <c r="AF135" s="14">
        <f t="shared" si="32"/>
        <v>3.4</v>
      </c>
      <c r="AG135" s="12"/>
      <c r="AH135" t="str">
        <f>AC135</f>
        <v>Uruguay</v>
      </c>
      <c r="AI135" t="s">
        <v>95</v>
      </c>
      <c r="AJ135" t="s">
        <v>136</v>
      </c>
      <c r="AK135">
        <f t="shared" ca="1" si="33"/>
        <v>0</v>
      </c>
      <c r="AL135" t="str">
        <f t="shared" ca="1" si="34"/>
        <v/>
      </c>
      <c r="AM135" s="8" t="str">
        <f t="shared" ca="1" si="35"/>
        <v/>
      </c>
      <c r="AN135" t="str">
        <f t="shared" ca="1" si="36"/>
        <v/>
      </c>
      <c r="AO135" t="str">
        <f t="shared" ca="1" si="37"/>
        <v/>
      </c>
      <c r="AP135" s="7"/>
    </row>
    <row r="136" spans="29:44">
      <c r="AC136" t="s">
        <v>223</v>
      </c>
      <c r="AD136" s="8">
        <v>3242204</v>
      </c>
      <c r="AE136" s="8">
        <v>3242204</v>
      </c>
      <c r="AF136" s="14">
        <f t="shared" si="32"/>
        <v>3.2</v>
      </c>
      <c r="AG136" s="12"/>
      <c r="AH136" t="str">
        <f>AC136</f>
        <v>Puerto Rico</v>
      </c>
      <c r="AI136" t="s">
        <v>95</v>
      </c>
      <c r="AJ136" t="s">
        <v>260</v>
      </c>
      <c r="AK136">
        <f t="shared" ca="1" si="33"/>
        <v>0</v>
      </c>
      <c r="AL136" t="str">
        <f t="shared" ca="1" si="34"/>
        <v/>
      </c>
      <c r="AM136" s="8" t="str">
        <f t="shared" ca="1" si="35"/>
        <v/>
      </c>
      <c r="AN136" t="str">
        <f t="shared" ca="1" si="36"/>
        <v/>
      </c>
      <c r="AO136" t="str">
        <f t="shared" ca="1" si="37"/>
        <v/>
      </c>
    </row>
    <row r="137" spans="29:44">
      <c r="AC137" t="s">
        <v>224</v>
      </c>
      <c r="AD137" s="8">
        <v>3164253</v>
      </c>
      <c r="AE137" s="8">
        <v>3164253</v>
      </c>
      <c r="AF137" s="14">
        <f t="shared" si="32"/>
        <v>3.2</v>
      </c>
      <c r="AG137" s="12"/>
      <c r="AH137" t="str">
        <f>AC137</f>
        <v>Bosnia and Herzegovina</v>
      </c>
      <c r="AI137" t="s">
        <v>95</v>
      </c>
      <c r="AJ137" t="s">
        <v>221</v>
      </c>
      <c r="AK137">
        <f t="shared" ca="1" si="33"/>
        <v>0</v>
      </c>
      <c r="AL137" t="str">
        <f t="shared" ca="1" si="34"/>
        <v/>
      </c>
      <c r="AM137" s="8" t="str">
        <f t="shared" ca="1" si="35"/>
        <v/>
      </c>
      <c r="AN137" t="str">
        <f t="shared" ca="1" si="36"/>
        <v/>
      </c>
      <c r="AO137" t="str">
        <f t="shared" ca="1" si="37"/>
        <v/>
      </c>
      <c r="AP137" s="7"/>
      <c r="AR137" s="6"/>
    </row>
    <row r="138" spans="29:44">
      <c r="AC138" t="s">
        <v>225</v>
      </c>
      <c r="AD138" s="8">
        <v>3048423</v>
      </c>
      <c r="AE138" s="8">
        <v>3048423</v>
      </c>
      <c r="AF138" s="14">
        <f t="shared" si="32"/>
        <v>3</v>
      </c>
      <c r="AG138" s="12"/>
      <c r="AH138" t="str">
        <f>AC138</f>
        <v>Qatar</v>
      </c>
      <c r="AI138" t="s">
        <v>95</v>
      </c>
      <c r="AJ138" t="s">
        <v>122</v>
      </c>
      <c r="AK138">
        <f t="shared" ca="1" si="33"/>
        <v>0</v>
      </c>
      <c r="AL138" t="str">
        <f t="shared" ca="1" si="34"/>
        <v/>
      </c>
      <c r="AM138" s="8" t="str">
        <f t="shared" ca="1" si="35"/>
        <v/>
      </c>
      <c r="AN138" t="str">
        <f t="shared" ca="1" si="36"/>
        <v/>
      </c>
      <c r="AO138" t="str">
        <f t="shared" ca="1" si="37"/>
        <v/>
      </c>
      <c r="AP138" s="7"/>
      <c r="AR138" s="6"/>
    </row>
    <row r="139" spans="29:44">
      <c r="AC139" t="s">
        <v>226</v>
      </c>
      <c r="AD139" s="8">
        <v>3034961</v>
      </c>
      <c r="AE139" s="8">
        <v>3034961</v>
      </c>
      <c r="AF139" s="14">
        <f t="shared" si="32"/>
        <v>3</v>
      </c>
      <c r="AG139" s="12"/>
      <c r="AH139" t="str">
        <f>AC139</f>
        <v>Moldova</v>
      </c>
      <c r="AI139" t="s">
        <v>95</v>
      </c>
      <c r="AJ139" t="s">
        <v>143</v>
      </c>
      <c r="AK139">
        <f t="shared" ca="1" si="33"/>
        <v>0</v>
      </c>
      <c r="AL139" t="str">
        <f t="shared" ca="1" si="34"/>
        <v/>
      </c>
      <c r="AM139" s="8" t="str">
        <f t="shared" ca="1" si="35"/>
        <v/>
      </c>
      <c r="AN139" t="str">
        <f t="shared" ca="1" si="36"/>
        <v/>
      </c>
      <c r="AO139" t="str">
        <f t="shared" ca="1" si="37"/>
        <v/>
      </c>
      <c r="AP139" s="7"/>
      <c r="AR139" s="6"/>
    </row>
    <row r="140" spans="29:44">
      <c r="AC140" t="s">
        <v>227</v>
      </c>
      <c r="AD140" s="8">
        <v>3030131</v>
      </c>
      <c r="AE140" s="8">
        <v>3030131</v>
      </c>
      <c r="AF140" s="14">
        <f t="shared" si="32"/>
        <v>3</v>
      </c>
      <c r="AG140" s="12"/>
      <c r="AH140" t="str">
        <f>AC140</f>
        <v>Namibia</v>
      </c>
      <c r="AI140" t="s">
        <v>95</v>
      </c>
      <c r="AJ140" t="s">
        <v>148</v>
      </c>
      <c r="AK140">
        <f t="shared" ca="1" si="33"/>
        <v>0</v>
      </c>
      <c r="AL140" t="str">
        <f t="shared" ca="1" si="34"/>
        <v/>
      </c>
      <c r="AM140" s="8" t="str">
        <f t="shared" ca="1" si="35"/>
        <v/>
      </c>
      <c r="AN140" t="str">
        <f t="shared" ca="1" si="36"/>
        <v/>
      </c>
      <c r="AO140" t="str">
        <f t="shared" ca="1" si="37"/>
        <v/>
      </c>
      <c r="AP140" s="7"/>
      <c r="AR140" s="6"/>
    </row>
    <row r="141" spans="29:44">
      <c r="AC141" t="s">
        <v>228</v>
      </c>
      <c r="AD141" s="8">
        <v>2973840</v>
      </c>
      <c r="AE141" s="8">
        <v>2973840</v>
      </c>
      <c r="AF141" s="14">
        <f t="shared" si="32"/>
        <v>3</v>
      </c>
      <c r="AG141" s="12"/>
      <c r="AH141" t="str">
        <f>AC141</f>
        <v>Armenia</v>
      </c>
      <c r="AI141" t="s">
        <v>95</v>
      </c>
      <c r="AJ141" t="s">
        <v>211</v>
      </c>
      <c r="AK141">
        <f t="shared" ca="1" si="33"/>
        <v>0</v>
      </c>
      <c r="AL141" t="str">
        <f t="shared" ca="1" si="34"/>
        <v/>
      </c>
      <c r="AM141" s="8" t="str">
        <f t="shared" ca="1" si="35"/>
        <v/>
      </c>
      <c r="AN141" t="str">
        <f t="shared" ca="1" si="36"/>
        <v/>
      </c>
      <c r="AO141" t="str">
        <f t="shared" ca="1" si="37"/>
        <v/>
      </c>
      <c r="AP141" s="7"/>
      <c r="AR141" s="6"/>
    </row>
    <row r="142" spans="29:44">
      <c r="AC142" t="s">
        <v>229</v>
      </c>
      <c r="AD142" s="8">
        <v>2859110</v>
      </c>
      <c r="AE142" s="8">
        <v>2859110</v>
      </c>
      <c r="AF142" s="14">
        <f t="shared" si="32"/>
        <v>2.9</v>
      </c>
      <c r="AG142" s="12"/>
      <c r="AH142" t="str">
        <f>AC142</f>
        <v>Lithuania</v>
      </c>
      <c r="AI142" t="s">
        <v>95</v>
      </c>
      <c r="AJ142" t="s">
        <v>72</v>
      </c>
      <c r="AK142">
        <f t="shared" ca="1" si="33"/>
        <v>1</v>
      </c>
      <c r="AL142">
        <f t="shared" ca="1" si="34"/>
        <v>142</v>
      </c>
      <c r="AM142" s="8" t="str">
        <f t="shared" ca="1" si="35"/>
        <v/>
      </c>
      <c r="AN142" t="str">
        <f t="shared" ca="1" si="36"/>
        <v/>
      </c>
      <c r="AO142" t="str">
        <f t="shared" ca="1" si="37"/>
        <v/>
      </c>
      <c r="AP142" s="7"/>
      <c r="AR142" s="6"/>
    </row>
    <row r="143" spans="29:44">
      <c r="AC143" t="s">
        <v>230</v>
      </c>
      <c r="AD143" s="8">
        <v>2839175</v>
      </c>
      <c r="AE143" s="8">
        <v>2839175</v>
      </c>
      <c r="AF143" s="14">
        <f t="shared" si="32"/>
        <v>2.8</v>
      </c>
      <c r="AG143" s="12"/>
      <c r="AH143" t="str">
        <f>AC143</f>
        <v>Jamaica</v>
      </c>
      <c r="AI143" t="s">
        <v>95</v>
      </c>
      <c r="AJ143" t="s">
        <v>109</v>
      </c>
      <c r="AK143">
        <f t="shared" ca="1" si="33"/>
        <v>0</v>
      </c>
      <c r="AL143" t="str">
        <f t="shared" ca="1" si="34"/>
        <v/>
      </c>
      <c r="AM143" s="8" t="str">
        <f t="shared" ca="1" si="35"/>
        <v/>
      </c>
      <c r="AN143" t="str">
        <f t="shared" ca="1" si="36"/>
        <v/>
      </c>
      <c r="AO143" t="str">
        <f t="shared" ca="1" si="37"/>
        <v/>
      </c>
      <c r="AP143" s="7"/>
      <c r="AR143" s="6"/>
    </row>
    <row r="144" spans="29:44">
      <c r="AC144" t="s">
        <v>231</v>
      </c>
      <c r="AD144" s="8">
        <v>2791765</v>
      </c>
      <c r="AE144" s="8">
        <v>2791765</v>
      </c>
      <c r="AF144" s="14">
        <f t="shared" si="32"/>
        <v>2.8</v>
      </c>
      <c r="AG144" s="12"/>
      <c r="AH144" t="str">
        <f>AC144</f>
        <v>Albania</v>
      </c>
      <c r="AI144" t="s">
        <v>95</v>
      </c>
      <c r="AJ144" t="s">
        <v>225</v>
      </c>
      <c r="AK144">
        <f t="shared" ca="1" si="33"/>
        <v>0</v>
      </c>
      <c r="AL144" t="str">
        <f t="shared" ca="1" si="34"/>
        <v/>
      </c>
      <c r="AM144" s="8" t="str">
        <f t="shared" ca="1" si="35"/>
        <v/>
      </c>
      <c r="AN144" t="str">
        <f t="shared" ca="1" si="36"/>
        <v/>
      </c>
      <c r="AO144" t="str">
        <f t="shared" ca="1" si="37"/>
        <v/>
      </c>
      <c r="AP144" s="7"/>
      <c r="AR144" s="6"/>
    </row>
    <row r="145" spans="29:44">
      <c r="AC145" t="s">
        <v>232</v>
      </c>
      <c r="AD145" s="8">
        <v>2759988</v>
      </c>
      <c r="AE145" s="8">
        <v>2759988</v>
      </c>
      <c r="AF145" s="14">
        <f t="shared" si="32"/>
        <v>2.8</v>
      </c>
      <c r="AG145" s="12"/>
      <c r="AH145" t="str">
        <f>AC145</f>
        <v>Gambia</v>
      </c>
      <c r="AI145" t="s">
        <v>95</v>
      </c>
      <c r="AJ145" t="s">
        <v>140</v>
      </c>
      <c r="AK145">
        <f t="shared" ca="1" si="33"/>
        <v>0</v>
      </c>
      <c r="AL145" t="str">
        <f t="shared" ca="1" si="34"/>
        <v/>
      </c>
      <c r="AM145" s="8" t="str">
        <f t="shared" ca="1" si="35"/>
        <v/>
      </c>
      <c r="AN145" t="str">
        <f t="shared" ca="1" si="36"/>
        <v/>
      </c>
      <c r="AO145" t="str">
        <f t="shared" ca="1" si="37"/>
        <v/>
      </c>
      <c r="AP145" s="7"/>
      <c r="AR145" s="6"/>
    </row>
    <row r="146" spans="29:44">
      <c r="AC146" t="s">
        <v>233</v>
      </c>
      <c r="AD146" s="8">
        <v>2538952</v>
      </c>
      <c r="AE146" s="8">
        <v>2538952</v>
      </c>
      <c r="AF146" s="14">
        <f t="shared" si="32"/>
        <v>2.5</v>
      </c>
      <c r="AG146" s="12"/>
      <c r="AH146" t="str">
        <f>AC146</f>
        <v>Gabon</v>
      </c>
      <c r="AI146" t="s">
        <v>95</v>
      </c>
      <c r="AJ146" t="s">
        <v>281</v>
      </c>
      <c r="AK146">
        <f t="shared" ca="1" si="33"/>
        <v>0</v>
      </c>
      <c r="AL146" t="str">
        <f t="shared" ca="1" si="34"/>
        <v/>
      </c>
      <c r="AM146" s="8" t="str">
        <f t="shared" ca="1" si="35"/>
        <v/>
      </c>
      <c r="AN146" t="str">
        <f t="shared" ca="1" si="36"/>
        <v/>
      </c>
      <c r="AO146" t="str">
        <f t="shared" ca="1" si="37"/>
        <v/>
      </c>
      <c r="AP146" s="7"/>
      <c r="AR146" s="6"/>
    </row>
    <row r="147" spans="29:44">
      <c r="AC147" t="s">
        <v>234</v>
      </c>
      <c r="AD147" s="8">
        <v>2521139</v>
      </c>
      <c r="AE147" s="8">
        <v>2521139</v>
      </c>
      <c r="AF147" s="14">
        <f t="shared" si="32"/>
        <v>2.5</v>
      </c>
      <c r="AG147" s="12"/>
      <c r="AH147" t="str">
        <f>AC147</f>
        <v>Botswana</v>
      </c>
      <c r="AI147" t="s">
        <v>95</v>
      </c>
      <c r="AJ147" t="s">
        <v>203</v>
      </c>
      <c r="AK147">
        <f t="shared" ca="1" si="33"/>
        <v>0</v>
      </c>
      <c r="AL147" t="str">
        <f t="shared" ca="1" si="34"/>
        <v/>
      </c>
      <c r="AM147" s="8" t="str">
        <f t="shared" ca="1" si="35"/>
        <v/>
      </c>
      <c r="AN147" t="str">
        <f t="shared" ca="1" si="36"/>
        <v/>
      </c>
      <c r="AO147" t="str">
        <f t="shared" ca="1" si="37"/>
        <v/>
      </c>
      <c r="AP147" s="7"/>
      <c r="AR147" s="6"/>
    </row>
    <row r="148" spans="29:44">
      <c r="AC148" t="s">
        <v>235</v>
      </c>
      <c r="AD148" s="8">
        <v>2337423</v>
      </c>
      <c r="AE148" s="8">
        <v>2337423</v>
      </c>
      <c r="AF148" s="14">
        <f t="shared" si="32"/>
        <v>2.2999999999999998</v>
      </c>
      <c r="AG148" s="12"/>
      <c r="AH148" t="str">
        <f>AC148</f>
        <v>Lesotho</v>
      </c>
      <c r="AI148" t="s">
        <v>95</v>
      </c>
      <c r="AJ148" t="s">
        <v>32</v>
      </c>
      <c r="AK148">
        <f t="shared" ca="1" si="33"/>
        <v>1</v>
      </c>
      <c r="AL148">
        <f t="shared" ca="1" si="34"/>
        <v>148</v>
      </c>
      <c r="AM148" s="8" t="str">
        <f t="shared" ca="1" si="35"/>
        <v/>
      </c>
      <c r="AN148" t="str">
        <f t="shared" ca="1" si="36"/>
        <v/>
      </c>
      <c r="AO148" t="str">
        <f t="shared" ca="1" si="37"/>
        <v/>
      </c>
      <c r="AP148" s="7"/>
      <c r="AR148" s="6"/>
    </row>
    <row r="149" spans="29:44">
      <c r="AC149" t="s">
        <v>236</v>
      </c>
      <c r="AD149" s="8">
        <v>2201352</v>
      </c>
      <c r="AE149" s="8">
        <v>2201352</v>
      </c>
      <c r="AF149" s="14">
        <f t="shared" si="32"/>
        <v>2.2000000000000002</v>
      </c>
      <c r="AG149" s="12"/>
      <c r="AH149" t="str">
        <f>AC149</f>
        <v>Guinea-Bissau</v>
      </c>
      <c r="AI149" t="s">
        <v>95</v>
      </c>
      <c r="AJ149" t="s">
        <v>153</v>
      </c>
      <c r="AK149">
        <f t="shared" ca="1" si="33"/>
        <v>0</v>
      </c>
      <c r="AL149" t="str">
        <f t="shared" ca="1" si="34"/>
        <v/>
      </c>
      <c r="AM149" s="8" t="str">
        <f t="shared" ca="1" si="35"/>
        <v/>
      </c>
      <c r="AN149" t="str">
        <f t="shared" ca="1" si="36"/>
        <v/>
      </c>
      <c r="AO149" t="str">
        <f t="shared" ca="1" si="37"/>
        <v/>
      </c>
      <c r="AP149" s="7"/>
      <c r="AR149" s="6"/>
    </row>
    <row r="150" spans="29:44">
      <c r="AC150" t="s">
        <v>237</v>
      </c>
      <c r="AD150" s="8">
        <v>2118697</v>
      </c>
      <c r="AE150" s="8">
        <v>2118697</v>
      </c>
      <c r="AF150" s="14">
        <f t="shared" si="32"/>
        <v>2.1</v>
      </c>
      <c r="AG150" s="12"/>
      <c r="AH150" t="str">
        <f>AC150</f>
        <v>Slovenia</v>
      </c>
      <c r="AI150" t="s">
        <v>95</v>
      </c>
      <c r="AJ150" t="s">
        <v>209</v>
      </c>
      <c r="AK150">
        <f t="shared" ca="1" si="33"/>
        <v>0</v>
      </c>
      <c r="AL150" t="str">
        <f t="shared" ca="1" si="34"/>
        <v/>
      </c>
      <c r="AM150" s="8" t="str">
        <f t="shared" ca="1" si="35"/>
        <v/>
      </c>
      <c r="AN150" t="str">
        <f t="shared" ca="1" si="36"/>
        <v/>
      </c>
      <c r="AO150" t="str">
        <f t="shared" ca="1" si="37"/>
        <v/>
      </c>
      <c r="AP150" s="7"/>
      <c r="AR150" s="6"/>
    </row>
    <row r="151" spans="29:44">
      <c r="AC151" t="s">
        <v>238</v>
      </c>
      <c r="AD151" s="8">
        <v>1892516</v>
      </c>
      <c r="AE151" s="8">
        <v>1892516</v>
      </c>
      <c r="AF151" s="14">
        <f t="shared" si="32"/>
        <v>1.9</v>
      </c>
      <c r="AG151" s="12"/>
      <c r="AH151" t="str">
        <f>AC151</f>
        <v>Equatorial Guinea</v>
      </c>
      <c r="AI151" t="s">
        <v>95</v>
      </c>
      <c r="AJ151" t="s">
        <v>149</v>
      </c>
      <c r="AK151">
        <f t="shared" ca="1" si="33"/>
        <v>0</v>
      </c>
      <c r="AL151" t="str">
        <f t="shared" ca="1" si="34"/>
        <v/>
      </c>
      <c r="AM151" s="8" t="str">
        <f t="shared" ca="1" si="35"/>
        <v/>
      </c>
      <c r="AN151" t="str">
        <f t="shared" ca="1" si="36"/>
        <v/>
      </c>
      <c r="AO151" t="str">
        <f t="shared" ca="1" si="37"/>
        <v/>
      </c>
      <c r="AP151" s="7"/>
      <c r="AR151" s="6"/>
    </row>
    <row r="152" spans="29:44">
      <c r="AC152" t="s">
        <v>239</v>
      </c>
      <c r="AD152" s="8">
        <v>1871871</v>
      </c>
      <c r="AE152" s="8">
        <v>1871871</v>
      </c>
      <c r="AF152" s="14">
        <f t="shared" si="32"/>
        <v>1.9</v>
      </c>
      <c r="AG152" s="12"/>
      <c r="AH152" t="str">
        <f>AC152</f>
        <v>Latvia</v>
      </c>
      <c r="AI152" t="s">
        <v>95</v>
      </c>
      <c r="AJ152" t="s">
        <v>152</v>
      </c>
      <c r="AK152">
        <f t="shared" ca="1" si="33"/>
        <v>0</v>
      </c>
      <c r="AL152" t="str">
        <f t="shared" ca="1" si="34"/>
        <v/>
      </c>
      <c r="AM152" s="8" t="str">
        <f t="shared" ca="1" si="35"/>
        <v/>
      </c>
      <c r="AN152" t="str">
        <f t="shared" ca="1" si="36"/>
        <v/>
      </c>
      <c r="AO152" t="str">
        <f t="shared" ca="1" si="37"/>
        <v/>
      </c>
      <c r="AP152" s="7"/>
      <c r="AR152" s="6"/>
    </row>
    <row r="153" spans="29:44">
      <c r="AC153" t="s">
        <v>240</v>
      </c>
      <c r="AD153" s="8">
        <v>1823009</v>
      </c>
      <c r="AE153" s="8">
        <v>1823009</v>
      </c>
      <c r="AF153" s="14">
        <f t="shared" si="32"/>
        <v>1.8</v>
      </c>
      <c r="AG153" s="12"/>
      <c r="AH153" t="str">
        <f>AC153</f>
        <v>North Macedonia</v>
      </c>
      <c r="AI153" t="s">
        <v>95</v>
      </c>
      <c r="AJ153" t="s">
        <v>181</v>
      </c>
      <c r="AK153">
        <f t="shared" ca="1" si="33"/>
        <v>0</v>
      </c>
      <c r="AL153" t="str">
        <f t="shared" ca="1" si="34"/>
        <v/>
      </c>
      <c r="AM153" s="8" t="str">
        <f t="shared" ca="1" si="35"/>
        <v/>
      </c>
      <c r="AN153" t="str">
        <f t="shared" ca="1" si="36"/>
        <v/>
      </c>
      <c r="AO153" t="str">
        <f t="shared" ca="1" si="37"/>
        <v/>
      </c>
      <c r="AP153" s="7"/>
      <c r="AR153" s="6"/>
    </row>
    <row r="154" spans="29:44">
      <c r="AC154" t="s">
        <v>241</v>
      </c>
      <c r="AD154" s="8">
        <v>1607049</v>
      </c>
      <c r="AE154" s="8">
        <v>1607049</v>
      </c>
      <c r="AF154" s="14">
        <f t="shared" si="32"/>
        <v>1.6</v>
      </c>
      <c r="AG154" s="12"/>
      <c r="AH154" t="str">
        <f>AC154</f>
        <v>Bahrain</v>
      </c>
      <c r="AI154" t="s">
        <v>95</v>
      </c>
      <c r="AJ154" t="s">
        <v>115</v>
      </c>
      <c r="AK154">
        <f t="shared" ca="1" si="33"/>
        <v>0</v>
      </c>
      <c r="AL154" t="str">
        <f t="shared" ca="1" si="34"/>
        <v/>
      </c>
      <c r="AM154" s="8" t="str">
        <f t="shared" ca="1" si="35"/>
        <v/>
      </c>
      <c r="AN154" t="str">
        <f t="shared" ca="1" si="36"/>
        <v/>
      </c>
      <c r="AO154" t="str">
        <f t="shared" ca="1" si="37"/>
        <v/>
      </c>
      <c r="AP154" s="7"/>
    </row>
    <row r="155" spans="29:44">
      <c r="AC155" t="s">
        <v>242</v>
      </c>
      <c r="AD155" s="8">
        <v>1507782</v>
      </c>
      <c r="AE155" s="8">
        <v>1507782</v>
      </c>
      <c r="AF155" s="14">
        <f t="shared" si="32"/>
        <v>1.5</v>
      </c>
      <c r="AG155" s="12"/>
      <c r="AH155" t="str">
        <f>AC155</f>
        <v>Trinidad and Tobago</v>
      </c>
      <c r="AI155" t="s">
        <v>95</v>
      </c>
      <c r="AJ155" t="s">
        <v>243</v>
      </c>
      <c r="AK155">
        <f t="shared" ca="1" si="33"/>
        <v>0</v>
      </c>
      <c r="AL155" t="str">
        <f t="shared" ca="1" si="34"/>
        <v/>
      </c>
      <c r="AM155" s="8" t="str">
        <f t="shared" ca="1" si="35"/>
        <v/>
      </c>
      <c r="AN155" t="str">
        <f t="shared" ca="1" si="36"/>
        <v/>
      </c>
      <c r="AO155" t="str">
        <f t="shared" ca="1" si="37"/>
        <v/>
      </c>
      <c r="AP155" s="7"/>
      <c r="AR155" s="6"/>
    </row>
    <row r="156" spans="29:44">
      <c r="AC156" t="s">
        <v>243</v>
      </c>
      <c r="AD156" s="8">
        <v>1400638</v>
      </c>
      <c r="AE156" s="8">
        <v>1400638</v>
      </c>
      <c r="AF156" s="14">
        <f t="shared" si="32"/>
        <v>1.4</v>
      </c>
      <c r="AG156" s="12"/>
      <c r="AH156" t="str">
        <f>AC156</f>
        <v>Timor-Leste</v>
      </c>
      <c r="AI156" t="s">
        <v>95</v>
      </c>
      <c r="AJ156" t="s">
        <v>192</v>
      </c>
      <c r="AK156">
        <f t="shared" ca="1" si="33"/>
        <v>0</v>
      </c>
      <c r="AL156" t="str">
        <f t="shared" ca="1" si="34"/>
        <v/>
      </c>
      <c r="AM156" s="8" t="str">
        <f t="shared" ca="1" si="35"/>
        <v/>
      </c>
      <c r="AN156" t="str">
        <f t="shared" ca="1" si="36"/>
        <v/>
      </c>
      <c r="AO156" t="str">
        <f t="shared" ca="1" si="37"/>
        <v/>
      </c>
      <c r="AP156" s="7"/>
      <c r="AR156" s="6"/>
    </row>
    <row r="157" spans="29:44">
      <c r="AC157" t="s">
        <v>244</v>
      </c>
      <c r="AD157" s="8">
        <v>1360546</v>
      </c>
      <c r="AE157" s="8">
        <v>1360546</v>
      </c>
      <c r="AF157" s="14">
        <f t="shared" si="32"/>
        <v>1.4</v>
      </c>
      <c r="AG157" s="12"/>
      <c r="AH157" t="str">
        <f>AC157</f>
        <v>Estonia</v>
      </c>
      <c r="AI157" t="s">
        <v>95</v>
      </c>
      <c r="AJ157" t="s">
        <v>297</v>
      </c>
      <c r="AK157">
        <f t="shared" ca="1" si="33"/>
        <v>0</v>
      </c>
      <c r="AL157" t="str">
        <f t="shared" ca="1" si="34"/>
        <v/>
      </c>
      <c r="AM157" s="8" t="str">
        <f t="shared" ca="1" si="35"/>
        <v/>
      </c>
      <c r="AN157" t="str">
        <f t="shared" ca="1" si="36"/>
        <v/>
      </c>
      <c r="AO157" t="str">
        <f t="shared" ca="1" si="37"/>
        <v/>
      </c>
      <c r="AP157" s="7"/>
      <c r="AR157" s="6"/>
    </row>
    <row r="158" spans="29:44">
      <c r="AC158" t="s">
        <v>89</v>
      </c>
      <c r="AD158" s="8">
        <v>1358282</v>
      </c>
      <c r="AE158" s="8">
        <v>1358282</v>
      </c>
      <c r="AF158" s="14">
        <f t="shared" si="32"/>
        <v>1.4</v>
      </c>
      <c r="AG158" s="12"/>
      <c r="AH158" t="str">
        <f>AC158</f>
        <v>Cyprus</v>
      </c>
      <c r="AI158" t="s">
        <v>95</v>
      </c>
      <c r="AJ158" t="s">
        <v>53</v>
      </c>
      <c r="AK158">
        <f t="shared" ca="1" si="33"/>
        <v>1</v>
      </c>
      <c r="AL158">
        <f t="shared" ca="1" si="34"/>
        <v>158</v>
      </c>
      <c r="AM158" s="8" t="str">
        <f t="shared" ca="1" si="35"/>
        <v/>
      </c>
      <c r="AN158" t="str">
        <f t="shared" ca="1" si="36"/>
        <v/>
      </c>
      <c r="AO158" t="str">
        <f t="shared" ca="1" si="37"/>
        <v/>
      </c>
      <c r="AP158" s="7"/>
      <c r="AR158" s="6"/>
    </row>
    <row r="159" spans="29:44">
      <c r="AC159" t="s">
        <v>245</v>
      </c>
      <c r="AD159" s="8">
        <v>1271169</v>
      </c>
      <c r="AE159" s="8">
        <v>1271169</v>
      </c>
      <c r="AF159" s="14">
        <f t="shared" si="32"/>
        <v>1.3</v>
      </c>
      <c r="AG159" s="12"/>
      <c r="AH159" t="str">
        <f>AC159</f>
        <v>Mauritius</v>
      </c>
      <c r="AI159" t="s">
        <v>95</v>
      </c>
      <c r="AJ159" t="s">
        <v>135</v>
      </c>
      <c r="AK159">
        <f t="shared" ca="1" si="33"/>
        <v>0</v>
      </c>
      <c r="AL159" t="str">
        <f t="shared" ca="1" si="34"/>
        <v/>
      </c>
      <c r="AM159" s="8" t="str">
        <f t="shared" ca="1" si="35"/>
        <v/>
      </c>
      <c r="AN159" t="str">
        <f t="shared" ca="1" si="36"/>
        <v/>
      </c>
      <c r="AO159" t="str">
        <f t="shared" ca="1" si="37"/>
        <v/>
      </c>
      <c r="AP159" s="7"/>
      <c r="AR159" s="6"/>
    </row>
    <row r="160" spans="29:44">
      <c r="AC160" t="s">
        <v>246</v>
      </c>
      <c r="AD160" s="8">
        <v>1242822</v>
      </c>
      <c r="AE160" s="8">
        <v>1242822</v>
      </c>
      <c r="AF160" s="14">
        <f t="shared" si="32"/>
        <v>1.2</v>
      </c>
      <c r="AG160" s="12"/>
      <c r="AH160" t="str">
        <f>AC160</f>
        <v>Eswatini</v>
      </c>
      <c r="AI160" t="s">
        <v>95</v>
      </c>
      <c r="AJ160" t="s">
        <v>111</v>
      </c>
      <c r="AK160">
        <f t="shared" ca="1" si="33"/>
        <v>0</v>
      </c>
      <c r="AL160" t="str">
        <f t="shared" ca="1" si="34"/>
        <v/>
      </c>
      <c r="AM160" s="8" t="str">
        <f t="shared" ca="1" si="35"/>
        <v/>
      </c>
      <c r="AN160" t="str">
        <f t="shared" ca="1" si="36"/>
        <v/>
      </c>
      <c r="AO160" t="str">
        <f t="shared" ca="1" si="37"/>
        <v/>
      </c>
      <c r="AP160" s="7"/>
      <c r="AR160" s="6"/>
    </row>
    <row r="161" spans="29:44">
      <c r="AC161" t="s">
        <v>247</v>
      </c>
      <c r="AD161" s="8">
        <v>1168722</v>
      </c>
      <c r="AE161" s="8">
        <v>1168722</v>
      </c>
      <c r="AF161" s="14">
        <f t="shared" si="32"/>
        <v>1.2</v>
      </c>
      <c r="AG161" s="12"/>
      <c r="AH161" t="str">
        <f>AC161</f>
        <v>Djibouti</v>
      </c>
      <c r="AI161" t="s">
        <v>95</v>
      </c>
      <c r="AJ161" t="s">
        <v>130</v>
      </c>
      <c r="AK161">
        <f t="shared" ca="1" si="33"/>
        <v>0</v>
      </c>
      <c r="AL161" t="str">
        <f t="shared" ca="1" si="34"/>
        <v/>
      </c>
      <c r="AM161" s="8" t="str">
        <f t="shared" ca="1" si="35"/>
        <v/>
      </c>
      <c r="AN161" t="str">
        <f t="shared" ca="1" si="36"/>
        <v/>
      </c>
      <c r="AO161" t="str">
        <f t="shared" ca="1" si="37"/>
        <v/>
      </c>
      <c r="AP161" s="7"/>
      <c r="AR161" s="6"/>
    </row>
    <row r="162" spans="29:44">
      <c r="AC162" t="s">
        <v>248</v>
      </c>
      <c r="AD162" s="8">
        <v>928784</v>
      </c>
      <c r="AE162" s="8">
        <v>928784</v>
      </c>
      <c r="AF162" s="14">
        <f t="shared" si="32"/>
        <v>0.9</v>
      </c>
      <c r="AG162" s="12"/>
      <c r="AH162" t="str">
        <f>AC162</f>
        <v>Fiji</v>
      </c>
      <c r="AI162" t="s">
        <v>147</v>
      </c>
      <c r="AJ162" t="s">
        <v>301</v>
      </c>
      <c r="AK162">
        <f t="shared" ca="1" si="33"/>
        <v>0</v>
      </c>
      <c r="AL162" t="str">
        <f t="shared" ca="1" si="34"/>
        <v/>
      </c>
      <c r="AM162" s="8" t="str">
        <f t="shared" ca="1" si="35"/>
        <v/>
      </c>
      <c r="AN162" t="str">
        <f t="shared" ca="1" si="36"/>
        <v/>
      </c>
      <c r="AO162" t="str">
        <f t="shared" ca="1" si="37"/>
        <v/>
      </c>
      <c r="AP162" s="7"/>
      <c r="AR162" s="6"/>
    </row>
    <row r="163" spans="29:44">
      <c r="AC163" t="s">
        <v>249</v>
      </c>
      <c r="AD163" s="8">
        <v>878591</v>
      </c>
      <c r="AE163" s="8">
        <v>878591</v>
      </c>
      <c r="AF163" s="14">
        <f t="shared" si="32"/>
        <v>0.9</v>
      </c>
      <c r="AG163" s="12"/>
      <c r="AH163" t="str">
        <f>AC163</f>
        <v>Réunion</v>
      </c>
      <c r="AI163" t="s">
        <v>147</v>
      </c>
      <c r="AJ163" t="s">
        <v>310</v>
      </c>
      <c r="AK163">
        <f t="shared" ca="1" si="33"/>
        <v>0</v>
      </c>
      <c r="AL163" t="str">
        <f t="shared" ca="1" si="34"/>
        <v/>
      </c>
      <c r="AM163" s="8" t="str">
        <f t="shared" ca="1" si="35"/>
        <v/>
      </c>
      <c r="AN163" t="str">
        <f t="shared" ca="1" si="36"/>
        <v/>
      </c>
      <c r="AO163" t="str">
        <f t="shared" ca="1" si="37"/>
        <v/>
      </c>
      <c r="AP163" s="7"/>
    </row>
    <row r="164" spans="29:44">
      <c r="AC164" t="s">
        <v>250</v>
      </c>
      <c r="AD164" s="8">
        <v>866628</v>
      </c>
      <c r="AE164" s="8">
        <v>866628</v>
      </c>
      <c r="AF164" s="14">
        <f t="shared" si="32"/>
        <v>0.9</v>
      </c>
      <c r="AG164" s="12"/>
      <c r="AH164" t="str">
        <f>AC164</f>
        <v>Comoros</v>
      </c>
      <c r="AI164" t="s">
        <v>147</v>
      </c>
      <c r="AJ164" t="s">
        <v>248</v>
      </c>
      <c r="AK164">
        <f t="shared" ca="1" si="33"/>
        <v>0</v>
      </c>
      <c r="AL164" t="str">
        <f t="shared" ca="1" si="34"/>
        <v/>
      </c>
      <c r="AM164" s="8" t="str">
        <f t="shared" ca="1" si="35"/>
        <v/>
      </c>
      <c r="AN164" t="str">
        <f t="shared" ca="1" si="36"/>
        <v/>
      </c>
      <c r="AO164" t="str">
        <f t="shared" ca="1" si="37"/>
        <v/>
      </c>
      <c r="AP164" s="7"/>
      <c r="AR164" s="6"/>
    </row>
    <row r="165" spans="29:44">
      <c r="AC165" t="s">
        <v>251</v>
      </c>
      <c r="AD165" s="8">
        <v>831087</v>
      </c>
      <c r="AE165" s="8">
        <v>831087</v>
      </c>
      <c r="AF165" s="14">
        <f t="shared" si="32"/>
        <v>0.8</v>
      </c>
      <c r="AG165" s="12"/>
      <c r="AH165" t="str">
        <f>AC165</f>
        <v>Guyana</v>
      </c>
      <c r="AI165" t="s">
        <v>147</v>
      </c>
      <c r="AJ165" t="s">
        <v>274</v>
      </c>
      <c r="AK165">
        <f t="shared" ca="1" si="33"/>
        <v>0</v>
      </c>
      <c r="AL165" t="str">
        <f t="shared" ca="1" si="34"/>
        <v/>
      </c>
      <c r="AM165" s="8" t="str">
        <f t="shared" ca="1" si="35"/>
        <v/>
      </c>
      <c r="AN165" t="str">
        <f t="shared" ca="1" si="36"/>
        <v/>
      </c>
      <c r="AO165" t="str">
        <f t="shared" ca="1" si="37"/>
        <v/>
      </c>
      <c r="AP165" s="7"/>
      <c r="AR165" s="6"/>
    </row>
    <row r="166" spans="29:44">
      <c r="AC166" t="s">
        <v>252</v>
      </c>
      <c r="AD166" s="8">
        <v>819198</v>
      </c>
      <c r="AE166" s="8">
        <v>819198</v>
      </c>
      <c r="AF166" s="14">
        <f t="shared" si="32"/>
        <v>0.8</v>
      </c>
      <c r="AG166" s="12"/>
      <c r="AH166" t="str">
        <f>AC166</f>
        <v>Solomon Islands</v>
      </c>
      <c r="AI166" t="s">
        <v>147</v>
      </c>
      <c r="AJ166" t="s">
        <v>280</v>
      </c>
      <c r="AK166">
        <f t="shared" ca="1" si="33"/>
        <v>0</v>
      </c>
      <c r="AL166" t="str">
        <f t="shared" ca="1" si="34"/>
        <v/>
      </c>
      <c r="AM166" s="8" t="str">
        <f t="shared" ca="1" si="35"/>
        <v/>
      </c>
      <c r="AN166" t="str">
        <f t="shared" ca="1" si="36"/>
        <v/>
      </c>
      <c r="AO166" t="str">
        <f t="shared" ca="1" si="37"/>
        <v/>
      </c>
      <c r="AP166" s="7"/>
      <c r="AR166" s="6"/>
    </row>
    <row r="167" spans="29:44">
      <c r="AC167" t="s">
        <v>253</v>
      </c>
      <c r="AD167" s="8">
        <v>791524</v>
      </c>
      <c r="AE167" s="8">
        <v>791524</v>
      </c>
      <c r="AF167" s="14">
        <f t="shared" si="32"/>
        <v>0.8</v>
      </c>
      <c r="AG167" s="12"/>
      <c r="AH167" t="str">
        <f>AC167</f>
        <v>Bhutan</v>
      </c>
      <c r="AI167" t="s">
        <v>147</v>
      </c>
      <c r="AJ167" t="s">
        <v>304</v>
      </c>
      <c r="AK167">
        <f t="shared" ca="1" si="33"/>
        <v>0</v>
      </c>
      <c r="AL167" t="str">
        <f t="shared" ca="1" si="34"/>
        <v/>
      </c>
      <c r="AM167" s="8" t="str">
        <f t="shared" ca="1" si="35"/>
        <v/>
      </c>
      <c r="AN167" t="str">
        <f t="shared" ca="1" si="36"/>
        <v/>
      </c>
      <c r="AO167" t="str">
        <f t="shared" ca="1" si="37"/>
        <v/>
      </c>
      <c r="AP167" s="7"/>
      <c r="AR167" s="6"/>
    </row>
    <row r="168" spans="29:44">
      <c r="AC168" t="s">
        <v>254</v>
      </c>
      <c r="AD168" s="8">
        <v>720262</v>
      </c>
      <c r="AE168" s="8">
        <v>720262</v>
      </c>
      <c r="AF168" s="14">
        <f t="shared" si="32"/>
        <v>0.7</v>
      </c>
      <c r="AG168" s="12"/>
      <c r="AH168" t="str">
        <f>AC168</f>
        <v>Macao</v>
      </c>
      <c r="AI168" t="s">
        <v>147</v>
      </c>
      <c r="AJ168" t="s">
        <v>261</v>
      </c>
      <c r="AK168">
        <f t="shared" ca="1" si="33"/>
        <v>0</v>
      </c>
      <c r="AL168" t="str">
        <f t="shared" ca="1" si="34"/>
        <v/>
      </c>
      <c r="AM168" s="8" t="str">
        <f t="shared" ca="1" si="35"/>
        <v/>
      </c>
      <c r="AN168" t="str">
        <f t="shared" ca="1" si="36"/>
        <v/>
      </c>
      <c r="AO168" t="str">
        <f t="shared" ca="1" si="37"/>
        <v/>
      </c>
      <c r="AR168" s="6"/>
    </row>
    <row r="169" spans="29:44">
      <c r="AC169" t="s">
        <v>255</v>
      </c>
      <c r="AD169" s="8">
        <v>673036</v>
      </c>
      <c r="AE169" s="8">
        <v>673036</v>
      </c>
      <c r="AF169" s="14">
        <f t="shared" si="32"/>
        <v>0.7</v>
      </c>
      <c r="AG169" s="12"/>
      <c r="AH169" t="str">
        <f>AC169</f>
        <v>Luxembourg</v>
      </c>
      <c r="AI169" t="s">
        <v>147</v>
      </c>
      <c r="AJ169" t="s">
        <v>311</v>
      </c>
      <c r="AK169">
        <f t="shared" ca="1" si="33"/>
        <v>0</v>
      </c>
      <c r="AL169" t="str">
        <f t="shared" ca="1" si="34"/>
        <v/>
      </c>
      <c r="AM169" s="8" t="str">
        <f t="shared" ca="1" si="35"/>
        <v/>
      </c>
      <c r="AN169" t="str">
        <f t="shared" ca="1" si="36"/>
        <v/>
      </c>
      <c r="AO169" t="str">
        <f t="shared" ca="1" si="37"/>
        <v/>
      </c>
      <c r="AP169" s="7"/>
      <c r="AR169" s="6"/>
    </row>
    <row r="170" spans="29:44">
      <c r="AC170" t="s">
        <v>256</v>
      </c>
      <c r="AD170" s="8">
        <v>638479</v>
      </c>
      <c r="AE170" s="8">
        <v>638479</v>
      </c>
      <c r="AF170" s="14">
        <f t="shared" si="32"/>
        <v>0.6</v>
      </c>
      <c r="AG170" s="12"/>
      <c r="AH170" t="str">
        <f>AC170</f>
        <v>Montenegro</v>
      </c>
      <c r="AI170" t="s">
        <v>147</v>
      </c>
      <c r="AJ170" t="s">
        <v>272</v>
      </c>
      <c r="AK170">
        <f t="shared" ca="1" si="33"/>
        <v>0</v>
      </c>
      <c r="AL170" t="str">
        <f t="shared" ca="1" si="34"/>
        <v/>
      </c>
      <c r="AM170" s="8" t="str">
        <f t="shared" ca="1" si="35"/>
        <v/>
      </c>
      <c r="AN170" t="str">
        <f t="shared" ca="1" si="36"/>
        <v/>
      </c>
      <c r="AO170" t="str">
        <f t="shared" ca="1" si="37"/>
        <v/>
      </c>
      <c r="AP170" s="7"/>
      <c r="AR170" s="6"/>
    </row>
    <row r="171" spans="29:44">
      <c r="AC171" t="s">
        <v>257</v>
      </c>
      <c r="AD171" s="8">
        <v>634431</v>
      </c>
      <c r="AE171" s="8">
        <v>634431</v>
      </c>
      <c r="AF171" s="14">
        <f t="shared" si="32"/>
        <v>0.6</v>
      </c>
      <c r="AG171" s="12"/>
      <c r="AH171" t="str">
        <f>AC171</f>
        <v>Suriname</v>
      </c>
      <c r="AI171" t="s">
        <v>147</v>
      </c>
      <c r="AJ171" t="s">
        <v>213</v>
      </c>
      <c r="AK171">
        <f t="shared" ca="1" si="33"/>
        <v>0</v>
      </c>
      <c r="AL171" t="str">
        <f t="shared" ca="1" si="34"/>
        <v/>
      </c>
      <c r="AM171" s="8" t="str">
        <f t="shared" ca="1" si="35"/>
        <v/>
      </c>
      <c r="AN171" t="str">
        <f t="shared" ca="1" si="36"/>
        <v/>
      </c>
      <c r="AO171" t="str">
        <f t="shared" ca="1" si="37"/>
        <v/>
      </c>
      <c r="AP171" s="7"/>
      <c r="AR171" s="6"/>
    </row>
    <row r="172" spans="29:44">
      <c r="AC172" t="s">
        <v>258</v>
      </c>
      <c r="AD172" s="8">
        <v>590506</v>
      </c>
      <c r="AE172" s="8">
        <v>590506</v>
      </c>
      <c r="AF172" s="14">
        <f t="shared" si="32"/>
        <v>0.6</v>
      </c>
      <c r="AG172" s="12"/>
      <c r="AH172" t="str">
        <f>AC172</f>
        <v>Western Sahara</v>
      </c>
      <c r="AI172" t="s">
        <v>147</v>
      </c>
      <c r="AJ172" t="s">
        <v>320</v>
      </c>
      <c r="AK172">
        <f t="shared" ca="1" si="33"/>
        <v>0</v>
      </c>
      <c r="AL172" t="str">
        <f t="shared" ca="1" si="34"/>
        <v/>
      </c>
      <c r="AM172" s="8" t="str">
        <f t="shared" ca="1" si="35"/>
        <v/>
      </c>
      <c r="AN172" t="str">
        <f t="shared" ca="1" si="36"/>
        <v/>
      </c>
      <c r="AO172" t="str">
        <f t="shared" ca="1" si="37"/>
        <v/>
      </c>
      <c r="AP172" s="7"/>
      <c r="AR172" s="6"/>
    </row>
    <row r="173" spans="29:44">
      <c r="AC173" t="s">
        <v>259</v>
      </c>
      <c r="AD173" s="8">
        <v>539607</v>
      </c>
      <c r="AE173" s="8">
        <v>539607</v>
      </c>
      <c r="AF173" s="14">
        <f t="shared" si="32"/>
        <v>0.5</v>
      </c>
      <c r="AG173" s="12"/>
      <c r="AH173" t="str">
        <f>AC173</f>
        <v>Malta</v>
      </c>
      <c r="AI173" t="s">
        <v>147</v>
      </c>
      <c r="AJ173" t="s">
        <v>298</v>
      </c>
      <c r="AK173">
        <f t="shared" ca="1" si="33"/>
        <v>0</v>
      </c>
      <c r="AL173" t="str">
        <f t="shared" ca="1" si="34"/>
        <v/>
      </c>
      <c r="AM173" s="8" t="str">
        <f t="shared" ca="1" si="35"/>
        <v/>
      </c>
      <c r="AN173" t="str">
        <f t="shared" ca="1" si="36"/>
        <v/>
      </c>
      <c r="AO173" t="str">
        <f t="shared" ca="1" si="37"/>
        <v/>
      </c>
      <c r="AP173" s="7"/>
      <c r="AR173" s="6"/>
    </row>
    <row r="174" spans="29:44">
      <c r="AC174" t="s">
        <v>260</v>
      </c>
      <c r="AD174" s="8">
        <v>527799</v>
      </c>
      <c r="AE174" s="8">
        <v>527799</v>
      </c>
      <c r="AF174" s="14">
        <f t="shared" si="32"/>
        <v>0.5</v>
      </c>
      <c r="AG174" s="12"/>
      <c r="AH174" t="str">
        <f>AC174</f>
        <v>Maldives</v>
      </c>
      <c r="AI174" t="s">
        <v>147</v>
      </c>
      <c r="AJ174" t="s">
        <v>308</v>
      </c>
      <c r="AK174">
        <f t="shared" ca="1" si="33"/>
        <v>0</v>
      </c>
      <c r="AL174" t="str">
        <f t="shared" ca="1" si="34"/>
        <v/>
      </c>
      <c r="AM174" s="8" t="str">
        <f t="shared" ca="1" si="35"/>
        <v/>
      </c>
      <c r="AN174" t="str">
        <f t="shared" ca="1" si="36"/>
        <v/>
      </c>
      <c r="AO174" t="str">
        <f t="shared" ca="1" si="37"/>
        <v/>
      </c>
      <c r="AP174" s="7"/>
      <c r="AR174" s="6"/>
    </row>
    <row r="175" spans="29:44">
      <c r="AC175" t="s">
        <v>261</v>
      </c>
      <c r="AD175" s="8">
        <v>526923</v>
      </c>
      <c r="AE175" s="8">
        <v>526923</v>
      </c>
      <c r="AF175" s="14">
        <f t="shared" si="32"/>
        <v>0.5</v>
      </c>
      <c r="AG175" s="12"/>
      <c r="AH175" t="str">
        <f>AC175</f>
        <v>Micronesia</v>
      </c>
      <c r="AI175" t="s">
        <v>147</v>
      </c>
      <c r="AJ175" t="s">
        <v>182</v>
      </c>
      <c r="AK175">
        <f t="shared" ca="1" si="33"/>
        <v>0</v>
      </c>
      <c r="AL175" t="str">
        <f t="shared" ca="1" si="34"/>
        <v/>
      </c>
      <c r="AM175" s="8" t="str">
        <f t="shared" ca="1" si="35"/>
        <v/>
      </c>
      <c r="AN175" t="str">
        <f t="shared" ca="1" si="36"/>
        <v/>
      </c>
      <c r="AO175" t="str">
        <f t="shared" ca="1" si="37"/>
        <v/>
      </c>
      <c r="AP175" s="7"/>
      <c r="AR175" s="6"/>
    </row>
    <row r="176" spans="29:44">
      <c r="AC176" t="s">
        <v>262</v>
      </c>
      <c r="AD176" s="8">
        <v>524877</v>
      </c>
      <c r="AE176" s="8">
        <v>524877</v>
      </c>
      <c r="AF176" s="14">
        <f t="shared" si="32"/>
        <v>0.5</v>
      </c>
      <c r="AG176" s="12"/>
      <c r="AH176" t="str">
        <f>AC176</f>
        <v>Cabo Verde</v>
      </c>
      <c r="AI176" t="s">
        <v>147</v>
      </c>
      <c r="AJ176" t="s">
        <v>276</v>
      </c>
      <c r="AK176">
        <f t="shared" ca="1" si="33"/>
        <v>0</v>
      </c>
      <c r="AL176" t="str">
        <f t="shared" ca="1" si="34"/>
        <v/>
      </c>
      <c r="AM176" s="8" t="str">
        <f t="shared" ca="1" si="35"/>
        <v/>
      </c>
      <c r="AN176" t="str">
        <f t="shared" ca="1" si="36"/>
        <v/>
      </c>
      <c r="AO176" t="str">
        <f t="shared" ca="1" si="37"/>
        <v/>
      </c>
      <c r="AP176" s="7"/>
      <c r="AR176" s="6"/>
    </row>
    <row r="177" spans="29:44">
      <c r="AC177" t="s">
        <v>263</v>
      </c>
      <c r="AD177" s="8">
        <v>462721</v>
      </c>
      <c r="AE177" s="8">
        <v>462721</v>
      </c>
      <c r="AF177" s="14">
        <f t="shared" si="32"/>
        <v>0.5</v>
      </c>
      <c r="AG177" s="12"/>
      <c r="AH177" t="str">
        <f>AC177</f>
        <v>Brunei</v>
      </c>
      <c r="AI177" t="s">
        <v>147</v>
      </c>
      <c r="AJ177" t="s">
        <v>252</v>
      </c>
      <c r="AK177">
        <f t="shared" ca="1" si="33"/>
        <v>0</v>
      </c>
      <c r="AL177" t="str">
        <f t="shared" ca="1" si="34"/>
        <v/>
      </c>
      <c r="AM177" s="8" t="str">
        <f t="shared" ca="1" si="35"/>
        <v/>
      </c>
      <c r="AN177" t="str">
        <f t="shared" ca="1" si="36"/>
        <v/>
      </c>
      <c r="AO177" t="str">
        <f t="shared" ca="1" si="37"/>
        <v/>
      </c>
      <c r="AP177" s="7"/>
      <c r="AR177" s="6"/>
    </row>
    <row r="178" spans="29:44">
      <c r="AC178" t="s">
        <v>264</v>
      </c>
      <c r="AD178" s="8">
        <v>417072</v>
      </c>
      <c r="AE178" s="8">
        <v>417072</v>
      </c>
      <c r="AF178" s="14">
        <f t="shared" si="32"/>
        <v>0.4</v>
      </c>
      <c r="AG178" s="12"/>
      <c r="AH178" t="str">
        <f>AC178</f>
        <v>Belize</v>
      </c>
      <c r="AI178" t="s">
        <v>147</v>
      </c>
      <c r="AJ178" t="s">
        <v>319</v>
      </c>
      <c r="AK178">
        <f t="shared" ca="1" si="33"/>
        <v>0</v>
      </c>
      <c r="AL178" t="str">
        <f t="shared" ca="1" si="34"/>
        <v/>
      </c>
      <c r="AM178" s="8" t="str">
        <f t="shared" ca="1" si="35"/>
        <v/>
      </c>
      <c r="AN178" t="str">
        <f t="shared" ca="1" si="36"/>
        <v/>
      </c>
      <c r="AO178" t="str">
        <f t="shared" ca="1" si="37"/>
        <v/>
      </c>
      <c r="AR178" s="6"/>
    </row>
    <row r="179" spans="29:44">
      <c r="AC179" t="s">
        <v>265</v>
      </c>
      <c r="AD179" s="8">
        <v>401283</v>
      </c>
      <c r="AE179" s="8">
        <v>401283</v>
      </c>
      <c r="AF179" s="14">
        <f t="shared" si="32"/>
        <v>0.4</v>
      </c>
      <c r="AG179" s="12"/>
      <c r="AH179" t="str">
        <f>AC179</f>
        <v>Bahamas</v>
      </c>
      <c r="AI179" t="s">
        <v>147</v>
      </c>
      <c r="AJ179" t="s">
        <v>284</v>
      </c>
      <c r="AK179">
        <f t="shared" ca="1" si="33"/>
        <v>0</v>
      </c>
      <c r="AL179" t="str">
        <f t="shared" ca="1" si="34"/>
        <v/>
      </c>
      <c r="AM179" s="8" t="str">
        <f t="shared" ca="1" si="35"/>
        <v/>
      </c>
      <c r="AN179" t="str">
        <f t="shared" ca="1" si="36"/>
        <v/>
      </c>
      <c r="AO179" t="str">
        <f t="shared" ca="1" si="37"/>
        <v/>
      </c>
      <c r="AP179" s="7"/>
      <c r="AR179" s="6"/>
    </row>
    <row r="180" spans="29:44">
      <c r="AC180" t="s">
        <v>266</v>
      </c>
      <c r="AD180" s="8">
        <v>393396</v>
      </c>
      <c r="AE180" s="8">
        <v>393396</v>
      </c>
      <c r="AF180" s="14">
        <f t="shared" si="32"/>
        <v>0.4</v>
      </c>
      <c r="AG180" s="12"/>
      <c r="AH180" t="str">
        <f>AC180</f>
        <v>Iceland</v>
      </c>
      <c r="AI180" t="s">
        <v>147</v>
      </c>
      <c r="AJ180" t="s">
        <v>314</v>
      </c>
      <c r="AK180">
        <f t="shared" ca="1" si="33"/>
        <v>0</v>
      </c>
      <c r="AL180" t="str">
        <f t="shared" ca="1" si="34"/>
        <v/>
      </c>
      <c r="AM180" s="8" t="str">
        <f t="shared" ca="1" si="35"/>
        <v/>
      </c>
      <c r="AN180" t="str">
        <f t="shared" ca="1" si="36"/>
        <v/>
      </c>
      <c r="AO180" t="str">
        <f t="shared" ca="1" si="37"/>
        <v/>
      </c>
      <c r="AP180" s="7"/>
      <c r="AR180" s="6"/>
    </row>
    <row r="181" spans="29:44">
      <c r="AC181" t="s">
        <v>267</v>
      </c>
      <c r="AD181" s="8">
        <v>375106</v>
      </c>
      <c r="AE181" s="8">
        <v>375106</v>
      </c>
      <c r="AF181" s="14">
        <f t="shared" si="32"/>
        <v>0.4</v>
      </c>
      <c r="AG181" s="12"/>
      <c r="AH181" t="str">
        <f>AC181</f>
        <v>Guadeloupe</v>
      </c>
      <c r="AI181" t="s">
        <v>147</v>
      </c>
      <c r="AJ181" t="s">
        <v>287</v>
      </c>
      <c r="AK181">
        <f t="shared" ca="1" si="33"/>
        <v>0</v>
      </c>
      <c r="AL181" t="str">
        <f t="shared" ca="1" si="34"/>
        <v/>
      </c>
      <c r="AM181" s="8" t="str">
        <f t="shared" ca="1" si="35"/>
        <v/>
      </c>
      <c r="AN181" t="str">
        <f t="shared" ca="1" si="36"/>
        <v/>
      </c>
      <c r="AO181" t="str">
        <f t="shared" ca="1" si="37"/>
        <v/>
      </c>
      <c r="AP181" s="7"/>
    </row>
    <row r="182" spans="29:44">
      <c r="AC182" t="s">
        <v>268</v>
      </c>
      <c r="AD182" s="8">
        <v>343195</v>
      </c>
      <c r="AE182" s="8">
        <v>343195</v>
      </c>
      <c r="AF182" s="14">
        <f t="shared" si="32"/>
        <v>0.3</v>
      </c>
      <c r="AG182" s="12"/>
      <c r="AH182" t="str">
        <f>AC182</f>
        <v>Martinique</v>
      </c>
      <c r="AI182" t="s">
        <v>147</v>
      </c>
      <c r="AJ182" t="s">
        <v>269</v>
      </c>
      <c r="AK182">
        <f t="shared" ca="1" si="33"/>
        <v>0</v>
      </c>
      <c r="AL182" t="str">
        <f t="shared" ca="1" si="34"/>
        <v/>
      </c>
      <c r="AM182" s="8" t="str">
        <f t="shared" ca="1" si="35"/>
        <v/>
      </c>
      <c r="AN182" t="str">
        <f t="shared" ca="1" si="36"/>
        <v/>
      </c>
      <c r="AO182" t="str">
        <f t="shared" ca="1" si="37"/>
        <v/>
      </c>
    </row>
    <row r="183" spans="29:44">
      <c r="AC183" t="s">
        <v>269</v>
      </c>
      <c r="AD183" s="8">
        <v>327777</v>
      </c>
      <c r="AE183" s="8">
        <v>327777</v>
      </c>
      <c r="AF183" s="14">
        <f t="shared" si="32"/>
        <v>0.3</v>
      </c>
      <c r="AG183" s="12"/>
      <c r="AH183" t="str">
        <f>AC183</f>
        <v>Vanuatu</v>
      </c>
      <c r="AI183" t="s">
        <v>326</v>
      </c>
      <c r="AJ183" t="s">
        <v>296</v>
      </c>
      <c r="AK183">
        <f t="shared" ca="1" si="33"/>
        <v>0</v>
      </c>
      <c r="AL183" t="str">
        <f t="shared" ca="1" si="34"/>
        <v/>
      </c>
      <c r="AM183" s="8" t="str">
        <f t="shared" ca="1" si="35"/>
        <v/>
      </c>
      <c r="AN183" t="str">
        <f t="shared" ca="1" si="36"/>
        <v/>
      </c>
      <c r="AO183" t="str">
        <f t="shared" ca="1" si="37"/>
        <v/>
      </c>
      <c r="AP183" s="7"/>
      <c r="AR183" s="6"/>
    </row>
    <row r="184" spans="29:44">
      <c r="AC184" t="s">
        <v>270</v>
      </c>
      <c r="AD184" s="8">
        <v>326505</v>
      </c>
      <c r="AE184" s="8">
        <v>326505</v>
      </c>
      <c r="AF184" s="14">
        <f t="shared" si="32"/>
        <v>0.3</v>
      </c>
      <c r="AG184" s="12"/>
      <c r="AH184" t="str">
        <f>AC184</f>
        <v>Mayotte</v>
      </c>
      <c r="AI184" t="s">
        <v>326</v>
      </c>
      <c r="AJ184" t="s">
        <v>147</v>
      </c>
      <c r="AK184">
        <f t="shared" ca="1" si="33"/>
        <v>0</v>
      </c>
      <c r="AL184" t="str">
        <f t="shared" ca="1" si="34"/>
        <v/>
      </c>
      <c r="AM184" s="8" t="str">
        <f t="shared" ca="1" si="35"/>
        <v/>
      </c>
      <c r="AN184" t="str">
        <f t="shared" ca="1" si="36"/>
        <v/>
      </c>
      <c r="AO184" t="str">
        <f t="shared" ca="1" si="37"/>
        <v/>
      </c>
      <c r="AP184" s="7"/>
      <c r="AR184" s="6"/>
    </row>
    <row r="185" spans="29:44">
      <c r="AC185" t="s">
        <v>271</v>
      </c>
      <c r="AD185" s="8">
        <v>308522</v>
      </c>
      <c r="AE185" s="8">
        <v>308522</v>
      </c>
      <c r="AF185" s="14">
        <f t="shared" si="32"/>
        <v>0.3</v>
      </c>
      <c r="AG185" s="12"/>
      <c r="AH185" t="str">
        <f>AC185</f>
        <v>French Guiana</v>
      </c>
      <c r="AI185" t="s">
        <v>326</v>
      </c>
      <c r="AJ185" t="s">
        <v>312</v>
      </c>
      <c r="AK185">
        <f t="shared" ca="1" si="33"/>
        <v>0</v>
      </c>
      <c r="AL185" t="str">
        <f t="shared" ca="1" si="34"/>
        <v/>
      </c>
      <c r="AM185" s="8" t="str">
        <f t="shared" ca="1" si="35"/>
        <v/>
      </c>
      <c r="AN185" t="str">
        <f t="shared" ca="1" si="36"/>
        <v/>
      </c>
      <c r="AO185" t="str">
        <f t="shared" ca="1" si="37"/>
        <v/>
      </c>
      <c r="AP185" s="7"/>
      <c r="AR185" s="6"/>
    </row>
    <row r="186" spans="29:44">
      <c r="AC186" t="s">
        <v>272</v>
      </c>
      <c r="AD186" s="8">
        <v>292639</v>
      </c>
      <c r="AE186" s="8">
        <v>292639</v>
      </c>
      <c r="AF186" s="14">
        <f t="shared" si="32"/>
        <v>0.3</v>
      </c>
      <c r="AG186" s="12"/>
      <c r="AH186" t="str">
        <f>AC186</f>
        <v>New Caledonia</v>
      </c>
      <c r="AI186" t="s">
        <v>96</v>
      </c>
      <c r="AJ186" t="s">
        <v>231</v>
      </c>
      <c r="AK186">
        <f t="shared" ca="1" si="33"/>
        <v>0</v>
      </c>
      <c r="AL186" t="str">
        <f t="shared" ca="1" si="34"/>
        <v/>
      </c>
      <c r="AM186" s="8" t="str">
        <f t="shared" ca="1" si="35"/>
        <v/>
      </c>
      <c r="AN186" t="str">
        <f t="shared" ca="1" si="36"/>
        <v/>
      </c>
      <c r="AO186" t="str">
        <f t="shared" ca="1" si="37"/>
        <v/>
      </c>
      <c r="AR186" s="6"/>
    </row>
    <row r="187" spans="29:44">
      <c r="AC187" t="s">
        <v>273</v>
      </c>
      <c r="AD187" s="8">
        <v>282467</v>
      </c>
      <c r="AE187" s="8">
        <v>282467</v>
      </c>
      <c r="AF187" s="14">
        <f t="shared" si="32"/>
        <v>0.3</v>
      </c>
      <c r="AG187" s="12"/>
      <c r="AH187" t="str">
        <f>AC187</f>
        <v>Barbados</v>
      </c>
      <c r="AI187" t="s">
        <v>96</v>
      </c>
      <c r="AJ187" t="s">
        <v>289</v>
      </c>
      <c r="AK187">
        <f t="shared" ca="1" si="33"/>
        <v>0</v>
      </c>
      <c r="AL187" t="str">
        <f t="shared" ca="1" si="34"/>
        <v/>
      </c>
      <c r="AM187" s="8" t="str">
        <f t="shared" ca="1" si="35"/>
        <v/>
      </c>
      <c r="AN187" t="str">
        <f t="shared" ca="1" si="36"/>
        <v/>
      </c>
      <c r="AO187" t="str">
        <f t="shared" ca="1" si="37"/>
        <v/>
      </c>
      <c r="AP187" s="7"/>
      <c r="AR187" s="6"/>
    </row>
    <row r="188" spans="29:44">
      <c r="AC188" t="s">
        <v>274</v>
      </c>
      <c r="AD188" s="8">
        <v>281807</v>
      </c>
      <c r="AE188" s="8">
        <v>281807</v>
      </c>
      <c r="AF188" s="14">
        <f t="shared" si="32"/>
        <v>0.3</v>
      </c>
      <c r="AG188" s="12"/>
      <c r="AH188" t="str">
        <f>AC188</f>
        <v>French Polynesia</v>
      </c>
      <c r="AI188" t="s">
        <v>96</v>
      </c>
      <c r="AJ188" t="s">
        <v>188</v>
      </c>
      <c r="AK188">
        <f t="shared" ca="1" si="33"/>
        <v>0</v>
      </c>
      <c r="AL188" t="str">
        <f t="shared" ca="1" si="34"/>
        <v/>
      </c>
      <c r="AM188" s="8" t="str">
        <f t="shared" ca="1" si="35"/>
        <v/>
      </c>
      <c r="AN188" t="str">
        <f t="shared" ca="1" si="36"/>
        <v/>
      </c>
      <c r="AO188" t="str">
        <f t="shared" ca="1" si="37"/>
        <v/>
      </c>
      <c r="AP188" s="7"/>
      <c r="AR188" s="6"/>
    </row>
    <row r="189" spans="29:44">
      <c r="AC189" t="s">
        <v>275</v>
      </c>
      <c r="AD189" s="8">
        <v>235536</v>
      </c>
      <c r="AE189" s="8">
        <v>235536</v>
      </c>
      <c r="AF189" s="14">
        <f t="shared" si="32"/>
        <v>0.2</v>
      </c>
      <c r="AG189" s="12"/>
      <c r="AH189" t="str">
        <f>AC189</f>
        <v>Sao Tome &amp; Principe</v>
      </c>
      <c r="AI189" t="s">
        <v>96</v>
      </c>
      <c r="AJ189" t="s">
        <v>47</v>
      </c>
      <c r="AK189">
        <f t="shared" ca="1" si="33"/>
        <v>1</v>
      </c>
      <c r="AL189">
        <f t="shared" ca="1" si="34"/>
        <v>189</v>
      </c>
      <c r="AM189" s="8" t="str">
        <f t="shared" ca="1" si="35"/>
        <v/>
      </c>
      <c r="AN189" t="str">
        <f t="shared" ca="1" si="36"/>
        <v/>
      </c>
      <c r="AO189" t="str">
        <f t="shared" ca="1" si="37"/>
        <v/>
      </c>
      <c r="AP189" s="7"/>
      <c r="AR189" s="6"/>
    </row>
    <row r="190" spans="29:44">
      <c r="AC190" t="s">
        <v>276</v>
      </c>
      <c r="AD190" s="8">
        <v>218019</v>
      </c>
      <c r="AE190" s="8">
        <v>218019</v>
      </c>
      <c r="AF190" s="14">
        <f t="shared" si="32"/>
        <v>0.2</v>
      </c>
      <c r="AG190" s="12"/>
      <c r="AH190" t="str">
        <f>AC190</f>
        <v>Samoa</v>
      </c>
      <c r="AI190" t="s">
        <v>96</v>
      </c>
      <c r="AJ190" t="s">
        <v>174</v>
      </c>
      <c r="AK190">
        <f t="shared" ca="1" si="33"/>
        <v>0</v>
      </c>
      <c r="AL190" t="str">
        <f t="shared" ca="1" si="34"/>
        <v/>
      </c>
      <c r="AM190" s="8" t="str">
        <f t="shared" ca="1" si="35"/>
        <v/>
      </c>
      <c r="AN190" t="str">
        <f t="shared" ca="1" si="36"/>
        <v/>
      </c>
      <c r="AO190" t="str">
        <f t="shared" ca="1" si="37"/>
        <v/>
      </c>
      <c r="AP190" s="7"/>
      <c r="AR190" s="6"/>
    </row>
    <row r="191" spans="29:44">
      <c r="AC191" t="s">
        <v>277</v>
      </c>
      <c r="AD191" s="8">
        <v>185482</v>
      </c>
      <c r="AE191" s="8">
        <v>185482</v>
      </c>
      <c r="AF191" s="14">
        <f t="shared" si="32"/>
        <v>0.2</v>
      </c>
      <c r="AG191" s="12"/>
      <c r="AH191" t="str">
        <f>AC191</f>
        <v>Curaçao</v>
      </c>
      <c r="AI191" t="s">
        <v>96</v>
      </c>
      <c r="AJ191" t="s">
        <v>224</v>
      </c>
      <c r="AK191">
        <f t="shared" ca="1" si="33"/>
        <v>0</v>
      </c>
      <c r="AL191" t="str">
        <f t="shared" ca="1" si="34"/>
        <v/>
      </c>
      <c r="AM191" s="8" t="str">
        <f t="shared" ca="1" si="35"/>
        <v/>
      </c>
      <c r="AN191" t="str">
        <f t="shared" ca="1" si="36"/>
        <v/>
      </c>
      <c r="AO191" t="str">
        <f t="shared" ca="1" si="37"/>
        <v/>
      </c>
      <c r="AP191" s="7"/>
      <c r="AR191" s="6"/>
    </row>
    <row r="192" spans="29:44">
      <c r="AC192" t="s">
        <v>278</v>
      </c>
      <c r="AD192" s="8">
        <v>179744</v>
      </c>
      <c r="AE192" s="8">
        <v>179744</v>
      </c>
      <c r="AF192" s="14">
        <f t="shared" si="32"/>
        <v>0.2</v>
      </c>
      <c r="AG192" s="12"/>
      <c r="AH192" t="str">
        <f>AC192</f>
        <v>Saint Lucia</v>
      </c>
      <c r="AI192" t="s">
        <v>96</v>
      </c>
      <c r="AJ192" t="s">
        <v>198</v>
      </c>
      <c r="AK192">
        <f t="shared" ca="1" si="33"/>
        <v>0</v>
      </c>
      <c r="AL192" t="str">
        <f t="shared" ca="1" si="34"/>
        <v/>
      </c>
      <c r="AM192" s="8" t="str">
        <f t="shared" ca="1" si="35"/>
        <v/>
      </c>
      <c r="AN192" t="str">
        <f t="shared" ca="1" si="36"/>
        <v/>
      </c>
      <c r="AO192" t="str">
        <f t="shared" ca="1" si="37"/>
        <v/>
      </c>
      <c r="AP192" s="7"/>
      <c r="AR192" s="6"/>
    </row>
    <row r="193" spans="29:44">
      <c r="AC193" t="s">
        <v>279</v>
      </c>
      <c r="AD193" s="8">
        <v>167777</v>
      </c>
      <c r="AE193" s="8">
        <v>167777</v>
      </c>
      <c r="AF193" s="14">
        <f t="shared" si="32"/>
        <v>0.2</v>
      </c>
      <c r="AG193" s="12"/>
      <c r="AH193" t="str">
        <f>AC193</f>
        <v>Guam</v>
      </c>
      <c r="AI193" t="s">
        <v>96</v>
      </c>
      <c r="AJ193" t="s">
        <v>218</v>
      </c>
      <c r="AK193">
        <f t="shared" ca="1" si="33"/>
        <v>0</v>
      </c>
      <c r="AL193" t="str">
        <f t="shared" ca="1" si="34"/>
        <v/>
      </c>
      <c r="AM193" s="8" t="str">
        <f t="shared" ca="1" si="35"/>
        <v/>
      </c>
      <c r="AN193" t="str">
        <f t="shared" ca="1" si="36"/>
        <v/>
      </c>
      <c r="AO193" t="str">
        <f t="shared" ca="1" si="37"/>
        <v/>
      </c>
      <c r="AP193" s="7"/>
      <c r="AR193" s="6"/>
    </row>
    <row r="194" spans="29:44">
      <c r="AC194" t="s">
        <v>280</v>
      </c>
      <c r="AD194" s="8">
        <v>134518</v>
      </c>
      <c r="AE194" s="8">
        <v>134518</v>
      </c>
      <c r="AF194" s="14">
        <f t="shared" si="32"/>
        <v>0.1</v>
      </c>
      <c r="AG194" s="12"/>
      <c r="AH194" t="str">
        <f>AC194</f>
        <v>Kiribati</v>
      </c>
      <c r="AI194" t="s">
        <v>96</v>
      </c>
      <c r="AJ194" t="s">
        <v>89</v>
      </c>
      <c r="AK194">
        <f t="shared" ca="1" si="33"/>
        <v>1</v>
      </c>
      <c r="AL194">
        <f t="shared" ca="1" si="34"/>
        <v>194</v>
      </c>
      <c r="AM194" s="8" t="str">
        <f t="shared" ca="1" si="35"/>
        <v/>
      </c>
      <c r="AN194" t="str">
        <f t="shared" ca="1" si="36"/>
        <v/>
      </c>
      <c r="AO194" t="str">
        <f t="shared" ca="1" si="37"/>
        <v/>
      </c>
      <c r="AP194" s="7"/>
      <c r="AR194" s="6"/>
    </row>
    <row r="195" spans="29:44">
      <c r="AC195" t="s">
        <v>281</v>
      </c>
      <c r="AD195" s="8">
        <v>130418</v>
      </c>
      <c r="AE195" s="8">
        <v>130418</v>
      </c>
      <c r="AF195" s="14">
        <f t="shared" ref="AF195:AF235" si="38">IF(LEN(AE195)&gt;6,ROUND(AD195/1000000,1),ROUND(AD195/1000000,7-LEN(AE195)))</f>
        <v>0.1</v>
      </c>
      <c r="AG195" s="12"/>
      <c r="AH195" t="str">
        <f>AC195</f>
        <v>Seychelles</v>
      </c>
      <c r="AI195" t="s">
        <v>96</v>
      </c>
      <c r="AJ195" t="s">
        <v>179</v>
      </c>
      <c r="AK195">
        <f t="shared" ref="AK195:AK235" ca="1" si="39">COUNTIFS($N$2:$N$101,"="&amp;AJ195)</f>
        <v>0</v>
      </c>
      <c r="AL195" t="str">
        <f t="shared" ref="AL195:AL235" ca="1" si="40">IF(AK195=0,"",ROW())</f>
        <v/>
      </c>
      <c r="AM195" s="8" t="str">
        <f t="shared" ref="AM195:AM235" ca="1" si="41">IF(ROW()-1&lt;=$AK$1,SMALL($AL$2:$AL$235,ROW()-1),"")</f>
        <v/>
      </c>
      <c r="AN195" t="str">
        <f t="shared" ref="AN195:AN235" ca="1" si="42">IF(AM195="","",INDIRECT("AJ"&amp;AM195))</f>
        <v/>
      </c>
      <c r="AO195" t="str">
        <f t="shared" ref="AO195:AO235" ca="1" si="43">IF(AM195="","",INDIRECT("AI"&amp;AM195))</f>
        <v/>
      </c>
      <c r="AP195" s="7"/>
      <c r="AR195" s="6"/>
    </row>
    <row r="196" spans="29:44">
      <c r="AC196" t="s">
        <v>282</v>
      </c>
      <c r="AD196" s="8">
        <v>117207</v>
      </c>
      <c r="AE196" s="8">
        <v>117207</v>
      </c>
      <c r="AF196" s="14">
        <f t="shared" si="38"/>
        <v>0.1</v>
      </c>
      <c r="AG196" s="12"/>
      <c r="AH196" t="str">
        <f>AC196</f>
        <v>Grenada</v>
      </c>
      <c r="AI196" t="s">
        <v>96</v>
      </c>
      <c r="AJ196" t="s">
        <v>202</v>
      </c>
      <c r="AK196">
        <f t="shared" ca="1" si="39"/>
        <v>0</v>
      </c>
      <c r="AL196" t="str">
        <f t="shared" ca="1" si="40"/>
        <v/>
      </c>
      <c r="AM196" s="8" t="str">
        <f t="shared" ca="1" si="41"/>
        <v/>
      </c>
      <c r="AN196" t="str">
        <f t="shared" ca="1" si="42"/>
        <v/>
      </c>
      <c r="AO196" t="str">
        <f t="shared" ca="1" si="43"/>
        <v/>
      </c>
      <c r="AP196" s="7"/>
      <c r="AR196" s="6"/>
    </row>
    <row r="197" spans="29:44">
      <c r="AC197" t="s">
        <v>283</v>
      </c>
      <c r="AD197" s="8">
        <v>108066</v>
      </c>
      <c r="AE197" s="8">
        <v>108066</v>
      </c>
      <c r="AF197" s="14">
        <f t="shared" si="38"/>
        <v>0.1</v>
      </c>
      <c r="AG197" s="12"/>
      <c r="AH197" t="str">
        <f>AC197</f>
        <v>Aruba</v>
      </c>
      <c r="AI197" t="s">
        <v>96</v>
      </c>
      <c r="AJ197" t="s">
        <v>244</v>
      </c>
      <c r="AK197">
        <f t="shared" ca="1" si="39"/>
        <v>0</v>
      </c>
      <c r="AL197" t="str">
        <f t="shared" ca="1" si="40"/>
        <v/>
      </c>
      <c r="AM197" s="8" t="str">
        <f t="shared" ca="1" si="41"/>
        <v/>
      </c>
      <c r="AN197" t="str">
        <f t="shared" ca="1" si="42"/>
        <v/>
      </c>
      <c r="AO197" t="str">
        <f t="shared" ca="1" si="43"/>
        <v/>
      </c>
      <c r="AP197" s="7"/>
      <c r="AR197" s="6"/>
    </row>
    <row r="198" spans="29:44">
      <c r="AC198" t="s">
        <v>284</v>
      </c>
      <c r="AD198" s="8">
        <v>104175</v>
      </c>
      <c r="AE198" s="8">
        <v>104175</v>
      </c>
      <c r="AF198" s="14">
        <f t="shared" si="38"/>
        <v>0.1</v>
      </c>
      <c r="AG198" s="12"/>
      <c r="AH198" t="str">
        <f>AC198</f>
        <v>Tonga</v>
      </c>
      <c r="AI198" t="s">
        <v>96</v>
      </c>
      <c r="AJ198" t="s">
        <v>294</v>
      </c>
      <c r="AK198">
        <f t="shared" ca="1" si="39"/>
        <v>0</v>
      </c>
      <c r="AL198" t="str">
        <f t="shared" ca="1" si="40"/>
        <v/>
      </c>
      <c r="AM198" s="8" t="str">
        <f t="shared" ca="1" si="41"/>
        <v/>
      </c>
      <c r="AN198" t="str">
        <f t="shared" ca="1" si="42"/>
        <v/>
      </c>
      <c r="AO198" t="str">
        <f t="shared" ca="1" si="43"/>
        <v/>
      </c>
      <c r="AP198" s="7"/>
      <c r="AR198" s="6"/>
    </row>
    <row r="199" spans="29:44">
      <c r="AC199" t="s">
        <v>285</v>
      </c>
      <c r="AD199" s="8">
        <v>100616</v>
      </c>
      <c r="AE199" s="8">
        <v>100616</v>
      </c>
      <c r="AF199" s="14">
        <f t="shared" si="38"/>
        <v>0.1</v>
      </c>
      <c r="AG199" s="12"/>
      <c r="AH199" t="str">
        <f>AC199</f>
        <v>St. Vincent &amp; Grenadines</v>
      </c>
      <c r="AI199" t="s">
        <v>96</v>
      </c>
      <c r="AJ199" t="s">
        <v>205</v>
      </c>
      <c r="AK199">
        <f t="shared" ca="1" si="39"/>
        <v>0</v>
      </c>
      <c r="AL199" t="str">
        <f t="shared" ca="1" si="40"/>
        <v/>
      </c>
      <c r="AM199" s="8" t="str">
        <f t="shared" ca="1" si="41"/>
        <v/>
      </c>
      <c r="AN199" t="str">
        <f t="shared" ca="1" si="42"/>
        <v/>
      </c>
      <c r="AO199" t="str">
        <f t="shared" ca="1" si="43"/>
        <v/>
      </c>
      <c r="AP199" s="7"/>
      <c r="AR199" s="6"/>
    </row>
    <row r="200" spans="29:44">
      <c r="AC200" t="s">
        <v>286</v>
      </c>
      <c r="AD200" s="8">
        <v>93772</v>
      </c>
      <c r="AE200" s="8">
        <v>93772</v>
      </c>
      <c r="AF200" s="9">
        <f t="shared" si="38"/>
        <v>0.09</v>
      </c>
      <c r="AG200" s="12"/>
      <c r="AH200" t="str">
        <f>AC200</f>
        <v>Antigua and Barbuda</v>
      </c>
      <c r="AI200" t="s">
        <v>96</v>
      </c>
      <c r="AJ200" t="s">
        <v>118</v>
      </c>
      <c r="AK200">
        <f t="shared" ca="1" si="39"/>
        <v>0</v>
      </c>
      <c r="AL200" t="str">
        <f t="shared" ca="1" si="40"/>
        <v/>
      </c>
      <c r="AM200" s="8" t="str">
        <f t="shared" ca="1" si="41"/>
        <v/>
      </c>
      <c r="AN200" t="str">
        <f t="shared" ca="1" si="42"/>
        <v/>
      </c>
      <c r="AO200" t="str">
        <f t="shared" ca="1" si="43"/>
        <v/>
      </c>
      <c r="AP200" s="7"/>
      <c r="AR200" s="6"/>
    </row>
    <row r="201" spans="29:44">
      <c r="AC201" t="s">
        <v>287</v>
      </c>
      <c r="AD201" s="8">
        <v>84905</v>
      </c>
      <c r="AE201" s="8">
        <v>84905</v>
      </c>
      <c r="AF201" s="9">
        <f t="shared" si="38"/>
        <v>0.08</v>
      </c>
      <c r="AG201" s="12"/>
      <c r="AH201" t="str">
        <f>AC201</f>
        <v>U.S. Virgin Islands</v>
      </c>
      <c r="AI201" t="s">
        <v>96</v>
      </c>
      <c r="AJ201" t="s">
        <v>114</v>
      </c>
      <c r="AK201">
        <f t="shared" ca="1" si="39"/>
        <v>0</v>
      </c>
      <c r="AL201" t="str">
        <f t="shared" ca="1" si="40"/>
        <v/>
      </c>
      <c r="AM201" s="8" t="str">
        <f t="shared" ca="1" si="41"/>
        <v/>
      </c>
      <c r="AN201" t="str">
        <f t="shared" ca="1" si="42"/>
        <v/>
      </c>
      <c r="AO201" t="str">
        <f t="shared" ca="1" si="43"/>
        <v/>
      </c>
      <c r="AP201" s="7"/>
    </row>
    <row r="202" spans="29:44">
      <c r="AC202" t="s">
        <v>288</v>
      </c>
      <c r="AD202" s="8">
        <v>84160</v>
      </c>
      <c r="AE202" s="8">
        <v>84160</v>
      </c>
      <c r="AF202" s="9">
        <f t="shared" si="38"/>
        <v>0.08</v>
      </c>
      <c r="AG202" s="12"/>
      <c r="AH202" t="str">
        <f>AC202</f>
        <v>Isle of Man</v>
      </c>
      <c r="AI202" t="s">
        <v>96</v>
      </c>
      <c r="AJ202" t="s">
        <v>302</v>
      </c>
      <c r="AK202">
        <f t="shared" ca="1" si="39"/>
        <v>0</v>
      </c>
      <c r="AL202" t="str">
        <f t="shared" ca="1" si="40"/>
        <v/>
      </c>
      <c r="AM202" s="8" t="str">
        <f t="shared" ca="1" si="41"/>
        <v/>
      </c>
      <c r="AN202" t="str">
        <f t="shared" ca="1" si="42"/>
        <v/>
      </c>
      <c r="AO202" t="str">
        <f t="shared" ca="1" si="43"/>
        <v/>
      </c>
      <c r="AP202" s="7"/>
      <c r="AR202" s="6"/>
    </row>
    <row r="203" spans="29:44">
      <c r="AC203" t="s">
        <v>289</v>
      </c>
      <c r="AD203" s="8">
        <v>81938</v>
      </c>
      <c r="AE203" s="8">
        <v>81938</v>
      </c>
      <c r="AF203" s="9">
        <f t="shared" si="38"/>
        <v>0.08</v>
      </c>
      <c r="AG203" s="12"/>
      <c r="AH203" t="str">
        <f>AC203</f>
        <v>Andorra</v>
      </c>
      <c r="AI203" t="s">
        <v>96</v>
      </c>
      <c r="AJ203" t="s">
        <v>184</v>
      </c>
      <c r="AK203">
        <f t="shared" ca="1" si="39"/>
        <v>0</v>
      </c>
      <c r="AL203" t="str">
        <f t="shared" ca="1" si="40"/>
        <v/>
      </c>
      <c r="AM203" s="8" t="str">
        <f t="shared" ca="1" si="41"/>
        <v/>
      </c>
      <c r="AN203" t="str">
        <f t="shared" ca="1" si="42"/>
        <v/>
      </c>
      <c r="AO203" t="str">
        <f t="shared" ca="1" si="43"/>
        <v/>
      </c>
      <c r="AP203" s="7"/>
      <c r="AR203" s="6"/>
    </row>
    <row r="204" spans="29:44">
      <c r="AC204" t="s">
        <v>290</v>
      </c>
      <c r="AD204" s="8">
        <v>74457</v>
      </c>
      <c r="AE204" s="8">
        <v>74457</v>
      </c>
      <c r="AF204" s="9">
        <f t="shared" si="38"/>
        <v>7.0000000000000007E-2</v>
      </c>
      <c r="AG204" s="12"/>
      <c r="AH204" t="str">
        <f>AC204</f>
        <v>Cayman Islands</v>
      </c>
      <c r="AI204" t="s">
        <v>96</v>
      </c>
      <c r="AJ204" t="s">
        <v>293</v>
      </c>
      <c r="AK204">
        <f t="shared" ca="1" si="39"/>
        <v>0</v>
      </c>
      <c r="AL204" t="str">
        <f t="shared" ca="1" si="40"/>
        <v/>
      </c>
      <c r="AM204" s="8" t="str">
        <f t="shared" ca="1" si="41"/>
        <v/>
      </c>
      <c r="AN204" t="str">
        <f t="shared" ca="1" si="42"/>
        <v/>
      </c>
      <c r="AO204" t="str">
        <f t="shared" ca="1" si="43"/>
        <v/>
      </c>
      <c r="AP204" s="7"/>
      <c r="AR204" s="6"/>
    </row>
    <row r="205" spans="29:44">
      <c r="AC205" t="s">
        <v>291</v>
      </c>
      <c r="AD205" s="8">
        <v>66205</v>
      </c>
      <c r="AE205" s="8">
        <v>66205</v>
      </c>
      <c r="AF205" s="9">
        <f t="shared" si="38"/>
        <v>7.0000000000000007E-2</v>
      </c>
      <c r="AG205" s="12"/>
      <c r="AH205" t="str">
        <f>AC205</f>
        <v>Dominica</v>
      </c>
      <c r="AI205" t="s">
        <v>96</v>
      </c>
      <c r="AJ205" t="s">
        <v>321</v>
      </c>
      <c r="AK205">
        <f t="shared" ca="1" si="39"/>
        <v>0</v>
      </c>
      <c r="AL205" t="str">
        <f t="shared" ca="1" si="40"/>
        <v/>
      </c>
      <c r="AM205" s="8" t="str">
        <f t="shared" ca="1" si="41"/>
        <v/>
      </c>
      <c r="AN205" t="str">
        <f t="shared" ca="1" si="42"/>
        <v/>
      </c>
      <c r="AO205" t="str">
        <f t="shared" ca="1" si="43"/>
        <v/>
      </c>
      <c r="AP205" s="7"/>
      <c r="AR205" s="6"/>
    </row>
    <row r="206" spans="29:44">
      <c r="AC206" t="s">
        <v>292</v>
      </c>
      <c r="AD206" s="8">
        <v>64636</v>
      </c>
      <c r="AE206" s="8">
        <v>64636</v>
      </c>
      <c r="AF206" s="9">
        <f t="shared" si="38"/>
        <v>0.06</v>
      </c>
      <c r="AG206" s="12"/>
      <c r="AH206" t="str">
        <f>AC206</f>
        <v>Bermuda</v>
      </c>
      <c r="AI206" t="s">
        <v>96</v>
      </c>
      <c r="AJ206" t="s">
        <v>185</v>
      </c>
      <c r="AK206">
        <f t="shared" ca="1" si="39"/>
        <v>0</v>
      </c>
      <c r="AL206" t="str">
        <f t="shared" ca="1" si="40"/>
        <v/>
      </c>
      <c r="AM206" s="8" t="str">
        <f t="shared" ca="1" si="41"/>
        <v/>
      </c>
      <c r="AN206" t="str">
        <f t="shared" ca="1" si="42"/>
        <v/>
      </c>
      <c r="AO206" t="str">
        <f t="shared" ca="1" si="43"/>
        <v/>
      </c>
      <c r="AP206" s="7"/>
      <c r="AR206" s="6"/>
    </row>
    <row r="207" spans="29:44">
      <c r="AC207" t="s">
        <v>293</v>
      </c>
      <c r="AD207" s="8">
        <v>55840</v>
      </c>
      <c r="AE207" s="8">
        <v>55840</v>
      </c>
      <c r="AF207" s="9">
        <f t="shared" si="38"/>
        <v>0.06</v>
      </c>
      <c r="AG207" s="12"/>
      <c r="AH207" t="str">
        <f>AC207</f>
        <v>Greenland</v>
      </c>
      <c r="AI207" t="s">
        <v>96</v>
      </c>
      <c r="AJ207" t="s">
        <v>266</v>
      </c>
      <c r="AK207">
        <f t="shared" ca="1" si="39"/>
        <v>0</v>
      </c>
      <c r="AL207" t="str">
        <f t="shared" ca="1" si="40"/>
        <v/>
      </c>
      <c r="AM207" s="8" t="str">
        <f t="shared" ca="1" si="41"/>
        <v/>
      </c>
      <c r="AN207" t="str">
        <f t="shared" ca="1" si="42"/>
        <v/>
      </c>
      <c r="AO207" t="str">
        <f t="shared" ca="1" si="43"/>
        <v/>
      </c>
      <c r="AP207" s="7"/>
      <c r="AR207" s="6"/>
    </row>
    <row r="208" spans="29:44">
      <c r="AC208" t="s">
        <v>294</v>
      </c>
      <c r="AD208" s="8">
        <v>55400</v>
      </c>
      <c r="AE208" s="8">
        <v>55400</v>
      </c>
      <c r="AF208" s="9">
        <f t="shared" si="38"/>
        <v>0.06</v>
      </c>
      <c r="AG208" s="12"/>
      <c r="AH208" t="str">
        <f>AC208</f>
        <v>Faeroe Islands</v>
      </c>
      <c r="AI208" t="s">
        <v>96</v>
      </c>
      <c r="AJ208" t="s">
        <v>212</v>
      </c>
      <c r="AK208">
        <f t="shared" ca="1" si="39"/>
        <v>0</v>
      </c>
      <c r="AL208" t="str">
        <f t="shared" ca="1" si="40"/>
        <v/>
      </c>
      <c r="AM208" s="8" t="str">
        <f t="shared" ca="1" si="41"/>
        <v/>
      </c>
      <c r="AN208" t="str">
        <f t="shared" ca="1" si="42"/>
        <v/>
      </c>
      <c r="AO208" t="str">
        <f t="shared" ca="1" si="43"/>
        <v/>
      </c>
      <c r="AP208" s="7"/>
      <c r="AR208" s="6"/>
    </row>
    <row r="209" spans="29:44">
      <c r="AC209" t="s">
        <v>295</v>
      </c>
      <c r="AD209" s="8">
        <v>46843</v>
      </c>
      <c r="AE209" s="8">
        <v>46843</v>
      </c>
      <c r="AF209" s="9">
        <f t="shared" si="38"/>
        <v>0.05</v>
      </c>
      <c r="AG209" s="12"/>
      <c r="AH209" t="str">
        <f>AC209</f>
        <v>Saint Kitts &amp; Nevis</v>
      </c>
      <c r="AI209" t="s">
        <v>96</v>
      </c>
      <c r="AJ209" t="s">
        <v>288</v>
      </c>
      <c r="AK209">
        <f t="shared" ca="1" si="39"/>
        <v>0</v>
      </c>
      <c r="AL209" t="str">
        <f t="shared" ca="1" si="40"/>
        <v/>
      </c>
      <c r="AM209" s="8" t="str">
        <f t="shared" ca="1" si="41"/>
        <v/>
      </c>
      <c r="AN209" t="str">
        <f t="shared" ca="1" si="42"/>
        <v/>
      </c>
      <c r="AO209" t="str">
        <f t="shared" ca="1" si="43"/>
        <v/>
      </c>
      <c r="AP209" s="7"/>
      <c r="AR209" s="6"/>
    </row>
    <row r="210" spans="29:44">
      <c r="AC210" t="s">
        <v>296</v>
      </c>
      <c r="AD210" s="8">
        <v>46765</v>
      </c>
      <c r="AE210" s="8">
        <v>46765</v>
      </c>
      <c r="AF210" s="9">
        <f t="shared" si="38"/>
        <v>0.05</v>
      </c>
      <c r="AG210" s="12"/>
      <c r="AH210" t="str">
        <f>AC210</f>
        <v>American Samoa</v>
      </c>
      <c r="AI210" t="s">
        <v>96</v>
      </c>
      <c r="AJ210" t="s">
        <v>120</v>
      </c>
      <c r="AK210">
        <f t="shared" ca="1" si="39"/>
        <v>0</v>
      </c>
      <c r="AL210" t="str">
        <f t="shared" ca="1" si="40"/>
        <v/>
      </c>
      <c r="AM210" s="8" t="str">
        <f t="shared" ca="1" si="41"/>
        <v/>
      </c>
      <c r="AN210" t="str">
        <f t="shared" ca="1" si="42"/>
        <v/>
      </c>
      <c r="AO210" t="str">
        <f t="shared" ca="1" si="43"/>
        <v/>
      </c>
      <c r="AP210" s="7"/>
    </row>
    <row r="211" spans="29:44">
      <c r="AC211" t="s">
        <v>297</v>
      </c>
      <c r="AD211" s="8">
        <v>46535</v>
      </c>
      <c r="AE211" s="8">
        <v>46535</v>
      </c>
      <c r="AF211" s="9">
        <f t="shared" si="38"/>
        <v>0.05</v>
      </c>
      <c r="AG211" s="12"/>
      <c r="AH211" t="str">
        <f>AC211</f>
        <v>Turks and Caicos</v>
      </c>
      <c r="AI211" t="s">
        <v>96</v>
      </c>
      <c r="AJ211" t="s">
        <v>239</v>
      </c>
      <c r="AK211">
        <f t="shared" ca="1" si="39"/>
        <v>0</v>
      </c>
      <c r="AL211" t="str">
        <f t="shared" ca="1" si="40"/>
        <v/>
      </c>
      <c r="AM211" s="8" t="str">
        <f t="shared" ca="1" si="41"/>
        <v/>
      </c>
      <c r="AN211" t="str">
        <f t="shared" ca="1" si="42"/>
        <v/>
      </c>
      <c r="AO211" t="str">
        <f t="shared" ca="1" si="43"/>
        <v/>
      </c>
      <c r="AP211" s="7"/>
      <c r="AR211" s="6"/>
    </row>
    <row r="212" spans="29:44">
      <c r="AC212" t="s">
        <v>298</v>
      </c>
      <c r="AD212" s="8">
        <v>44278</v>
      </c>
      <c r="AE212" s="8">
        <v>44278</v>
      </c>
      <c r="AF212" s="9">
        <f t="shared" si="38"/>
        <v>0.04</v>
      </c>
      <c r="AG212" s="12"/>
      <c r="AH212" t="str">
        <f>AC212</f>
        <v>Northern Mariana Islands</v>
      </c>
      <c r="AI212" t="s">
        <v>96</v>
      </c>
      <c r="AJ212" t="s">
        <v>300</v>
      </c>
      <c r="AK212">
        <f t="shared" ca="1" si="39"/>
        <v>0</v>
      </c>
      <c r="AL212" t="str">
        <f t="shared" ca="1" si="40"/>
        <v/>
      </c>
      <c r="AM212" s="8" t="str">
        <f t="shared" ca="1" si="41"/>
        <v/>
      </c>
      <c r="AN212" t="str">
        <f t="shared" ca="1" si="42"/>
        <v/>
      </c>
      <c r="AO212" t="str">
        <f t="shared" ca="1" si="43"/>
        <v/>
      </c>
      <c r="AP212" s="7"/>
    </row>
    <row r="213" spans="29:44">
      <c r="AC213" t="s">
        <v>299</v>
      </c>
      <c r="AD213" s="8">
        <v>43350</v>
      </c>
      <c r="AE213" s="8">
        <v>43350</v>
      </c>
      <c r="AF213" s="9">
        <f t="shared" si="38"/>
        <v>0.04</v>
      </c>
      <c r="AG213" s="12"/>
      <c r="AH213" t="str">
        <f>AC213</f>
        <v>Sint Maarten</v>
      </c>
      <c r="AI213" t="s">
        <v>96</v>
      </c>
      <c r="AJ213" t="s">
        <v>229</v>
      </c>
      <c r="AK213">
        <f t="shared" ca="1" si="39"/>
        <v>0</v>
      </c>
      <c r="AL213" t="str">
        <f t="shared" ca="1" si="40"/>
        <v/>
      </c>
      <c r="AM213" s="8" t="str">
        <f t="shared" ca="1" si="41"/>
        <v/>
      </c>
      <c r="AN213" t="str">
        <f t="shared" ca="1" si="42"/>
        <v/>
      </c>
      <c r="AO213" t="str">
        <f t="shared" ca="1" si="43"/>
        <v/>
      </c>
      <c r="AP213" s="7"/>
      <c r="AR213" s="6"/>
    </row>
    <row r="214" spans="29:44">
      <c r="AC214" t="s">
        <v>300</v>
      </c>
      <c r="AD214" s="8">
        <v>39870</v>
      </c>
      <c r="AE214" s="8">
        <v>39870</v>
      </c>
      <c r="AF214" s="9">
        <f t="shared" si="38"/>
        <v>0.04</v>
      </c>
      <c r="AG214" s="12"/>
      <c r="AH214" t="str">
        <f>AC214</f>
        <v>Liechtenstein</v>
      </c>
      <c r="AI214" t="s">
        <v>96</v>
      </c>
      <c r="AJ214" t="s">
        <v>255</v>
      </c>
      <c r="AK214">
        <f t="shared" ca="1" si="39"/>
        <v>0</v>
      </c>
      <c r="AL214" t="str">
        <f t="shared" ca="1" si="40"/>
        <v/>
      </c>
      <c r="AM214" s="8" t="str">
        <f t="shared" ca="1" si="41"/>
        <v/>
      </c>
      <c r="AN214" t="str">
        <f t="shared" ca="1" si="42"/>
        <v/>
      </c>
      <c r="AO214" t="str">
        <f t="shared" ca="1" si="43"/>
        <v/>
      </c>
      <c r="AP214" s="7"/>
      <c r="AR214" s="6"/>
    </row>
    <row r="215" spans="29:44">
      <c r="AC215" t="s">
        <v>301</v>
      </c>
      <c r="AD215" s="8">
        <v>39471</v>
      </c>
      <c r="AE215" s="8">
        <v>39471</v>
      </c>
      <c r="AF215" s="9">
        <f t="shared" si="38"/>
        <v>0.04</v>
      </c>
      <c r="AG215" s="12"/>
      <c r="AH215" t="str">
        <f>AC215</f>
        <v>British Virgin Islands</v>
      </c>
      <c r="AI215" t="s">
        <v>96</v>
      </c>
      <c r="AJ215" t="s">
        <v>259</v>
      </c>
      <c r="AK215">
        <f t="shared" ca="1" si="39"/>
        <v>0</v>
      </c>
      <c r="AL215" t="str">
        <f t="shared" ca="1" si="40"/>
        <v/>
      </c>
      <c r="AM215" s="8" t="str">
        <f t="shared" ca="1" si="41"/>
        <v/>
      </c>
      <c r="AN215" t="str">
        <f t="shared" ca="1" si="42"/>
        <v/>
      </c>
      <c r="AO215" t="str">
        <f t="shared" ca="1" si="43"/>
        <v/>
      </c>
      <c r="AR215" s="6"/>
    </row>
    <row r="216" spans="29:44">
      <c r="AC216" t="s">
        <v>302</v>
      </c>
      <c r="AD216" s="8">
        <v>39329</v>
      </c>
      <c r="AE216" s="8">
        <v>39329</v>
      </c>
      <c r="AF216" s="9">
        <f t="shared" si="38"/>
        <v>0.04</v>
      </c>
      <c r="AG216" s="12"/>
      <c r="AH216" t="str">
        <f>AC216</f>
        <v>Gibraltar</v>
      </c>
      <c r="AI216" t="s">
        <v>96</v>
      </c>
      <c r="AJ216" t="s">
        <v>226</v>
      </c>
      <c r="AK216">
        <f t="shared" ca="1" si="39"/>
        <v>0</v>
      </c>
      <c r="AL216" t="str">
        <f t="shared" ca="1" si="40"/>
        <v/>
      </c>
      <c r="AM216" s="8" t="str">
        <f t="shared" ca="1" si="41"/>
        <v/>
      </c>
      <c r="AN216" t="str">
        <f t="shared" ca="1" si="42"/>
        <v/>
      </c>
      <c r="AO216" t="str">
        <f t="shared" ca="1" si="43"/>
        <v/>
      </c>
      <c r="AP216" s="7"/>
      <c r="AR216" s="6"/>
    </row>
    <row r="217" spans="29:44">
      <c r="AC217" t="s">
        <v>303</v>
      </c>
      <c r="AD217" s="8">
        <v>38631</v>
      </c>
      <c r="AE217" s="8">
        <v>38631</v>
      </c>
      <c r="AF217" s="9">
        <f t="shared" si="38"/>
        <v>0.04</v>
      </c>
      <c r="AG217" s="12"/>
      <c r="AH217" t="str">
        <f>AC217</f>
        <v>Monaco</v>
      </c>
      <c r="AI217" t="s">
        <v>96</v>
      </c>
      <c r="AJ217" t="s">
        <v>303</v>
      </c>
      <c r="AK217">
        <f t="shared" ca="1" si="39"/>
        <v>0</v>
      </c>
      <c r="AL217" t="str">
        <f t="shared" ca="1" si="40"/>
        <v/>
      </c>
      <c r="AM217" s="8" t="str">
        <f t="shared" ca="1" si="41"/>
        <v/>
      </c>
      <c r="AN217" t="str">
        <f t="shared" ca="1" si="42"/>
        <v/>
      </c>
      <c r="AO217" t="str">
        <f t="shared" ca="1" si="43"/>
        <v/>
      </c>
      <c r="AP217" s="7"/>
    </row>
    <row r="218" spans="29:44">
      <c r="AC218" t="s">
        <v>304</v>
      </c>
      <c r="AD218" s="8">
        <v>37548</v>
      </c>
      <c r="AE218" s="8">
        <v>37548</v>
      </c>
      <c r="AF218" s="9">
        <f t="shared" si="38"/>
        <v>0.04</v>
      </c>
      <c r="AG218" s="12"/>
      <c r="AH218" t="str">
        <f>AC218</f>
        <v>Marshall Islands</v>
      </c>
      <c r="AI218" t="s">
        <v>96</v>
      </c>
      <c r="AJ218" t="s">
        <v>256</v>
      </c>
      <c r="AK218">
        <f t="shared" ca="1" si="39"/>
        <v>0</v>
      </c>
      <c r="AL218" t="str">
        <f t="shared" ca="1" si="40"/>
        <v/>
      </c>
      <c r="AM218" s="8" t="str">
        <f t="shared" ca="1" si="41"/>
        <v/>
      </c>
      <c r="AN218" t="str">
        <f t="shared" ca="1" si="42"/>
        <v/>
      </c>
      <c r="AO218" t="str">
        <f t="shared" ca="1" si="43"/>
        <v/>
      </c>
      <c r="AP218" s="7"/>
    </row>
    <row r="219" spans="29:44">
      <c r="AC219" t="s">
        <v>305</v>
      </c>
      <c r="AD219" s="8">
        <v>33581</v>
      </c>
      <c r="AE219" s="8">
        <v>33581</v>
      </c>
      <c r="AF219" s="9">
        <f t="shared" si="38"/>
        <v>0.03</v>
      </c>
      <c r="AG219" s="12"/>
      <c r="AH219" t="str">
        <f>AC219</f>
        <v>San Marino</v>
      </c>
      <c r="AI219" t="s">
        <v>96</v>
      </c>
      <c r="AJ219" t="s">
        <v>162</v>
      </c>
      <c r="AK219">
        <f t="shared" ca="1" si="39"/>
        <v>0</v>
      </c>
      <c r="AL219" t="str">
        <f t="shared" ca="1" si="40"/>
        <v/>
      </c>
      <c r="AM219" s="8" t="str">
        <f t="shared" ca="1" si="41"/>
        <v/>
      </c>
      <c r="AN219" t="str">
        <f t="shared" ca="1" si="42"/>
        <v/>
      </c>
      <c r="AO219" t="str">
        <f t="shared" ca="1" si="43"/>
        <v/>
      </c>
      <c r="AP219" s="7"/>
      <c r="AR219" s="6"/>
    </row>
    <row r="220" spans="29:44">
      <c r="AC220" t="s">
        <v>306</v>
      </c>
      <c r="AD220" s="8">
        <v>30675</v>
      </c>
      <c r="AE220" s="8">
        <v>30675</v>
      </c>
      <c r="AF220" s="9">
        <f t="shared" si="38"/>
        <v>0.03</v>
      </c>
      <c r="AG220" s="12"/>
      <c r="AH220" t="str">
        <f>AC220</f>
        <v>Caribbean Netherlands</v>
      </c>
      <c r="AI220" t="s">
        <v>96</v>
      </c>
      <c r="AJ220" t="s">
        <v>240</v>
      </c>
      <c r="AK220">
        <f t="shared" ca="1" si="39"/>
        <v>0</v>
      </c>
      <c r="AL220" t="str">
        <f t="shared" ca="1" si="40"/>
        <v/>
      </c>
      <c r="AM220" s="8" t="str">
        <f t="shared" ca="1" si="41"/>
        <v/>
      </c>
      <c r="AN220" t="str">
        <f t="shared" ca="1" si="42"/>
        <v/>
      </c>
      <c r="AO220" t="str">
        <f t="shared" ca="1" si="43"/>
        <v/>
      </c>
      <c r="AP220" s="7"/>
      <c r="AR220" s="6"/>
    </row>
    <row r="221" spans="29:44">
      <c r="AC221" t="s">
        <v>307</v>
      </c>
      <c r="AD221" s="8">
        <v>26129</v>
      </c>
      <c r="AE221" s="8">
        <v>26129</v>
      </c>
      <c r="AF221" s="9">
        <f t="shared" si="38"/>
        <v>0.03</v>
      </c>
      <c r="AG221" s="12"/>
      <c r="AH221" t="str">
        <f>AC221</f>
        <v>Saint Martin</v>
      </c>
      <c r="AI221" t="s">
        <v>96</v>
      </c>
      <c r="AJ221" t="s">
        <v>207</v>
      </c>
      <c r="AK221">
        <f t="shared" ca="1" si="39"/>
        <v>0</v>
      </c>
      <c r="AL221" t="str">
        <f t="shared" ca="1" si="40"/>
        <v/>
      </c>
      <c r="AM221" s="8" t="str">
        <f t="shared" ca="1" si="41"/>
        <v/>
      </c>
      <c r="AN221" t="str">
        <f t="shared" ca="1" si="42"/>
        <v/>
      </c>
      <c r="AO221" t="str">
        <f t="shared" ca="1" si="43"/>
        <v/>
      </c>
      <c r="AP221" s="7"/>
      <c r="AR221" s="6"/>
    </row>
    <row r="222" spans="29:44">
      <c r="AC222" t="s">
        <v>308</v>
      </c>
      <c r="AD222" s="8">
        <v>17695</v>
      </c>
      <c r="AE222" s="8">
        <v>17695</v>
      </c>
      <c r="AF222" s="9">
        <f t="shared" si="38"/>
        <v>0.02</v>
      </c>
      <c r="AG222" s="12"/>
      <c r="AH222" t="str">
        <f>AC222</f>
        <v>Palau</v>
      </c>
      <c r="AI222" t="s">
        <v>96</v>
      </c>
      <c r="AJ222" t="s">
        <v>131</v>
      </c>
      <c r="AK222">
        <f t="shared" ca="1" si="39"/>
        <v>0</v>
      </c>
      <c r="AL222" t="str">
        <f t="shared" ca="1" si="40"/>
        <v/>
      </c>
      <c r="AM222" s="8" t="str">
        <f t="shared" ca="1" si="41"/>
        <v/>
      </c>
      <c r="AN222" t="str">
        <f t="shared" ca="1" si="42"/>
        <v/>
      </c>
      <c r="AO222" t="str">
        <f t="shared" ca="1" si="43"/>
        <v/>
      </c>
      <c r="AP222" s="7"/>
    </row>
    <row r="223" spans="29:44">
      <c r="AC223" t="s">
        <v>309</v>
      </c>
      <c r="AD223" s="8">
        <v>14598</v>
      </c>
      <c r="AE223" s="8">
        <v>14598</v>
      </c>
      <c r="AF223" s="9">
        <f t="shared" si="38"/>
        <v>0.01</v>
      </c>
      <c r="AG223" s="12"/>
      <c r="AH223" t="str">
        <f>AC223</f>
        <v>Anguilla</v>
      </c>
      <c r="AI223" t="s">
        <v>96</v>
      </c>
      <c r="AJ223" t="s">
        <v>44</v>
      </c>
      <c r="AK223">
        <f t="shared" ca="1" si="39"/>
        <v>1</v>
      </c>
      <c r="AL223">
        <f t="shared" ca="1" si="40"/>
        <v>223</v>
      </c>
      <c r="AM223" s="8" t="str">
        <f t="shared" ca="1" si="41"/>
        <v/>
      </c>
      <c r="AN223" t="str">
        <f t="shared" ca="1" si="42"/>
        <v/>
      </c>
      <c r="AO223" t="str">
        <f t="shared" ca="1" si="43"/>
        <v/>
      </c>
      <c r="AP223" s="7"/>
    </row>
    <row r="224" spans="29:44">
      <c r="AC224" t="s">
        <v>310</v>
      </c>
      <c r="AD224" s="8">
        <v>13729</v>
      </c>
      <c r="AE224" s="8">
        <v>13729</v>
      </c>
      <c r="AF224" s="9">
        <f t="shared" si="38"/>
        <v>0.01</v>
      </c>
      <c r="AG224" s="12"/>
      <c r="AH224" t="str">
        <f>AC224</f>
        <v>Cook Islands</v>
      </c>
      <c r="AI224" t="s">
        <v>96</v>
      </c>
      <c r="AJ224" t="s">
        <v>84</v>
      </c>
      <c r="AK224">
        <f t="shared" ca="1" si="39"/>
        <v>1</v>
      </c>
      <c r="AL224">
        <f t="shared" ca="1" si="40"/>
        <v>224</v>
      </c>
      <c r="AM224" s="8" t="str">
        <f t="shared" ca="1" si="41"/>
        <v/>
      </c>
      <c r="AN224" t="str">
        <f t="shared" ca="1" si="42"/>
        <v/>
      </c>
      <c r="AO224" t="str">
        <f t="shared" ca="1" si="43"/>
        <v/>
      </c>
      <c r="AR224" s="6"/>
    </row>
    <row r="225" spans="29:44">
      <c r="AC225" t="s">
        <v>311</v>
      </c>
      <c r="AD225" s="8">
        <v>11947</v>
      </c>
      <c r="AE225" s="8">
        <v>11947</v>
      </c>
      <c r="AF225" s="9">
        <f t="shared" si="38"/>
        <v>0.01</v>
      </c>
      <c r="AG225" s="12"/>
      <c r="AH225" t="str">
        <f>AC225</f>
        <v>Nauru</v>
      </c>
      <c r="AI225" t="s">
        <v>96</v>
      </c>
      <c r="AJ225" t="s">
        <v>19</v>
      </c>
      <c r="AK225">
        <f t="shared" ca="1" si="39"/>
        <v>1</v>
      </c>
      <c r="AL225">
        <f t="shared" ca="1" si="40"/>
        <v>225</v>
      </c>
      <c r="AM225" s="8" t="str">
        <f t="shared" ca="1" si="41"/>
        <v/>
      </c>
      <c r="AN225" t="str">
        <f t="shared" ca="1" si="42"/>
        <v/>
      </c>
      <c r="AO225" t="str">
        <f t="shared" ca="1" si="43"/>
        <v/>
      </c>
      <c r="AP225" s="7"/>
      <c r="AR225" s="6"/>
    </row>
    <row r="226" spans="29:44">
      <c r="AC226" t="s">
        <v>312</v>
      </c>
      <c r="AD226" s="8">
        <v>11277</v>
      </c>
      <c r="AE226" s="8">
        <v>11277</v>
      </c>
      <c r="AF226" s="9">
        <f t="shared" si="38"/>
        <v>0.01</v>
      </c>
      <c r="AG226" s="12"/>
      <c r="AH226" t="str">
        <f>AC226</f>
        <v>Wallis &amp; Futuna</v>
      </c>
      <c r="AI226" t="s">
        <v>96</v>
      </c>
      <c r="AJ226" t="s">
        <v>305</v>
      </c>
      <c r="AK226">
        <f t="shared" ca="1" si="39"/>
        <v>0</v>
      </c>
      <c r="AL226" t="str">
        <f t="shared" ca="1" si="40"/>
        <v/>
      </c>
      <c r="AM226" s="8" t="str">
        <f t="shared" ca="1" si="41"/>
        <v/>
      </c>
      <c r="AN226" t="str">
        <f t="shared" ca="1" si="42"/>
        <v/>
      </c>
      <c r="AO226" t="str">
        <f t="shared" ca="1" si="43"/>
        <v/>
      </c>
      <c r="AP226" s="7"/>
      <c r="AR226" s="6"/>
    </row>
    <row r="227" spans="29:44">
      <c r="AC227" t="s">
        <v>313</v>
      </c>
      <c r="AD227" s="8">
        <v>11258</v>
      </c>
      <c r="AE227" s="8">
        <v>11258</v>
      </c>
      <c r="AF227" s="9">
        <f t="shared" si="38"/>
        <v>0.01</v>
      </c>
      <c r="AG227" s="12"/>
      <c r="AH227" t="str">
        <f>AC227</f>
        <v>Saint Barthelemy</v>
      </c>
      <c r="AI227" t="s">
        <v>96</v>
      </c>
      <c r="AJ227" t="s">
        <v>199</v>
      </c>
      <c r="AK227">
        <f t="shared" ca="1" si="39"/>
        <v>0</v>
      </c>
      <c r="AL227" t="str">
        <f t="shared" ca="1" si="40"/>
        <v/>
      </c>
      <c r="AM227" s="8" t="str">
        <f t="shared" ca="1" si="41"/>
        <v/>
      </c>
      <c r="AN227" t="str">
        <f t="shared" ca="1" si="42"/>
        <v/>
      </c>
      <c r="AO227" t="str">
        <f t="shared" ca="1" si="43"/>
        <v/>
      </c>
      <c r="AR227" s="6"/>
    </row>
    <row r="228" spans="29:44">
      <c r="AC228" t="s">
        <v>314</v>
      </c>
      <c r="AD228" s="8">
        <v>9646</v>
      </c>
      <c r="AE228" s="8">
        <v>9646</v>
      </c>
      <c r="AF228" s="9">
        <f t="shared" si="38"/>
        <v>0.01</v>
      </c>
      <c r="AG228" s="12"/>
      <c r="AH228" t="str">
        <f>AC228</f>
        <v>Tuvalu</v>
      </c>
      <c r="AI228" t="s">
        <v>96</v>
      </c>
      <c r="AJ228" t="s">
        <v>208</v>
      </c>
      <c r="AK228">
        <f t="shared" ca="1" si="39"/>
        <v>0</v>
      </c>
      <c r="AL228" t="str">
        <f t="shared" ca="1" si="40"/>
        <v/>
      </c>
      <c r="AM228" s="8" t="str">
        <f t="shared" ca="1" si="41"/>
        <v/>
      </c>
      <c r="AN228" t="str">
        <f t="shared" ca="1" si="42"/>
        <v/>
      </c>
      <c r="AO228" t="str">
        <f t="shared" ca="1" si="43"/>
        <v/>
      </c>
      <c r="AP228" s="7"/>
      <c r="AR228" s="6"/>
    </row>
    <row r="229" spans="29:44">
      <c r="AC229" t="s">
        <v>315</v>
      </c>
      <c r="AD229" s="8">
        <v>5628</v>
      </c>
      <c r="AE229" s="8">
        <v>5628</v>
      </c>
      <c r="AF229" s="10">
        <f t="shared" si="38"/>
        <v>6.0000000000000001E-3</v>
      </c>
      <c r="AG229" s="12"/>
      <c r="AH229" t="str">
        <f>AC229</f>
        <v>Saint Pierre &amp; Miquelon</v>
      </c>
      <c r="AI229" t="s">
        <v>96</v>
      </c>
      <c r="AJ229" t="s">
        <v>237</v>
      </c>
      <c r="AK229">
        <f t="shared" ca="1" si="39"/>
        <v>0</v>
      </c>
      <c r="AL229" t="str">
        <f t="shared" ca="1" si="40"/>
        <v/>
      </c>
      <c r="AM229" s="8" t="str">
        <f t="shared" ca="1" si="41"/>
        <v/>
      </c>
      <c r="AN229" t="str">
        <f t="shared" ca="1" si="42"/>
        <v/>
      </c>
      <c r="AO229" t="str">
        <f t="shared" ca="1" si="43"/>
        <v/>
      </c>
      <c r="AP229" s="7"/>
    </row>
    <row r="230" spans="29:44">
      <c r="AC230" t="s">
        <v>316</v>
      </c>
      <c r="AD230" s="8">
        <v>5237</v>
      </c>
      <c r="AE230" s="8">
        <v>5237</v>
      </c>
      <c r="AF230" s="10">
        <f t="shared" si="38"/>
        <v>5.0000000000000001E-3</v>
      </c>
      <c r="AG230" s="12"/>
      <c r="AH230" t="str">
        <f>AC230</f>
        <v>Saint Helena</v>
      </c>
      <c r="AI230" t="s">
        <v>96</v>
      </c>
      <c r="AJ230" t="s">
        <v>126</v>
      </c>
      <c r="AK230">
        <f t="shared" ca="1" si="39"/>
        <v>0</v>
      </c>
      <c r="AL230" t="str">
        <f t="shared" ca="1" si="40"/>
        <v/>
      </c>
      <c r="AM230" s="8" t="str">
        <f t="shared" ca="1" si="41"/>
        <v/>
      </c>
      <c r="AN230" t="str">
        <f t="shared" ca="1" si="42"/>
        <v/>
      </c>
      <c r="AO230" t="str">
        <f t="shared" ca="1" si="43"/>
        <v/>
      </c>
      <c r="AP230" s="7"/>
      <c r="AR230" s="6"/>
    </row>
    <row r="231" spans="29:44">
      <c r="AC231" t="s">
        <v>317</v>
      </c>
      <c r="AD231" s="8">
        <v>4389</v>
      </c>
      <c r="AE231" s="8">
        <v>4389</v>
      </c>
      <c r="AF231" s="10">
        <f t="shared" si="38"/>
        <v>4.0000000000000001E-3</v>
      </c>
      <c r="AG231" s="12"/>
      <c r="AH231" t="str">
        <f>AC231</f>
        <v>Montserrat</v>
      </c>
      <c r="AI231" t="s">
        <v>96</v>
      </c>
      <c r="AJ231" t="s">
        <v>180</v>
      </c>
      <c r="AK231">
        <f t="shared" ca="1" si="39"/>
        <v>1</v>
      </c>
      <c r="AL231">
        <f t="shared" ca="1" si="40"/>
        <v>231</v>
      </c>
      <c r="AM231" s="8" t="str">
        <f t="shared" ca="1" si="41"/>
        <v/>
      </c>
      <c r="AN231" t="str">
        <f t="shared" ca="1" si="42"/>
        <v/>
      </c>
      <c r="AO231" t="str">
        <f t="shared" ca="1" si="43"/>
        <v/>
      </c>
      <c r="AP231" s="7"/>
      <c r="AR231" s="6"/>
    </row>
    <row r="232" spans="29:44">
      <c r="AC232" t="s">
        <v>318</v>
      </c>
      <c r="AD232" s="8">
        <v>3470</v>
      </c>
      <c r="AE232" s="8">
        <v>3470</v>
      </c>
      <c r="AF232" s="10">
        <f t="shared" si="38"/>
        <v>3.0000000000000001E-3</v>
      </c>
      <c r="AG232" s="12"/>
      <c r="AH232" t="str">
        <f>AC232</f>
        <v>Falkland Islands</v>
      </c>
      <c r="AI232" t="s">
        <v>96</v>
      </c>
      <c r="AJ232" t="s">
        <v>189</v>
      </c>
      <c r="AK232">
        <f t="shared" ca="1" si="39"/>
        <v>0</v>
      </c>
      <c r="AL232" t="str">
        <f t="shared" ca="1" si="40"/>
        <v/>
      </c>
      <c r="AM232" s="8" t="str">
        <f t="shared" ca="1" si="41"/>
        <v/>
      </c>
      <c r="AN232" t="str">
        <f t="shared" ca="1" si="42"/>
        <v/>
      </c>
      <c r="AO232" t="str">
        <f t="shared" ca="1" si="43"/>
        <v/>
      </c>
      <c r="AP232" s="7"/>
      <c r="AR232" s="6"/>
    </row>
    <row r="233" spans="29:44">
      <c r="AC233" t="s">
        <v>319</v>
      </c>
      <c r="AD233" s="8">
        <v>2506</v>
      </c>
      <c r="AE233" s="8">
        <v>2506</v>
      </c>
      <c r="AF233" s="10">
        <f t="shared" si="38"/>
        <v>3.0000000000000001E-3</v>
      </c>
      <c r="AG233" s="12"/>
      <c r="AH233" t="str">
        <f>AC233</f>
        <v>Tokelau</v>
      </c>
      <c r="AI233" t="s">
        <v>96</v>
      </c>
      <c r="AJ233" t="s">
        <v>113</v>
      </c>
      <c r="AK233">
        <f t="shared" ca="1" si="39"/>
        <v>0</v>
      </c>
      <c r="AL233" t="str">
        <f t="shared" ca="1" si="40"/>
        <v/>
      </c>
      <c r="AM233" s="8" t="str">
        <f t="shared" ca="1" si="41"/>
        <v/>
      </c>
      <c r="AN233" t="str">
        <f t="shared" ca="1" si="42"/>
        <v/>
      </c>
      <c r="AO233" t="str">
        <f t="shared" ca="1" si="43"/>
        <v/>
      </c>
      <c r="AP233" s="7"/>
      <c r="AR233" s="6"/>
    </row>
    <row r="234" spans="29:44">
      <c r="AC234" t="s">
        <v>320</v>
      </c>
      <c r="AD234" s="8">
        <v>1819</v>
      </c>
      <c r="AE234" s="8">
        <v>1819</v>
      </c>
      <c r="AF234" s="10">
        <f t="shared" si="38"/>
        <v>2E-3</v>
      </c>
      <c r="AG234" s="12"/>
      <c r="AH234" t="str">
        <f>AC234</f>
        <v>Niue</v>
      </c>
      <c r="AI234" t="s">
        <v>96</v>
      </c>
      <c r="AJ234" t="s">
        <v>134</v>
      </c>
      <c r="AK234">
        <f t="shared" ca="1" si="39"/>
        <v>1</v>
      </c>
      <c r="AL234">
        <f t="shared" ca="1" si="40"/>
        <v>234</v>
      </c>
      <c r="AM234" s="8" t="str">
        <f t="shared" ca="1" si="41"/>
        <v/>
      </c>
      <c r="AN234" t="str">
        <f t="shared" ca="1" si="42"/>
        <v/>
      </c>
      <c r="AO234" t="str">
        <f t="shared" ca="1" si="43"/>
        <v/>
      </c>
      <c r="AP234" s="7"/>
      <c r="AR234" s="6"/>
    </row>
    <row r="235" spans="29:44">
      <c r="AC235" t="s">
        <v>321</v>
      </c>
      <c r="AD235" s="8">
        <v>496</v>
      </c>
      <c r="AE235" s="8">
        <v>496</v>
      </c>
      <c r="AF235" s="11">
        <f t="shared" si="38"/>
        <v>5.0000000000000001E-4</v>
      </c>
      <c r="AG235" s="12"/>
      <c r="AH235" t="str">
        <f>AC235</f>
        <v>Holy See</v>
      </c>
      <c r="AI235" t="s">
        <v>96</v>
      </c>
      <c r="AJ235" t="s">
        <v>116</v>
      </c>
      <c r="AK235">
        <f t="shared" ca="1" si="39"/>
        <v>0</v>
      </c>
      <c r="AL235" t="str">
        <f t="shared" ca="1" si="40"/>
        <v/>
      </c>
      <c r="AM235" s="8" t="str">
        <f t="shared" ca="1" si="41"/>
        <v/>
      </c>
      <c r="AN235" t="str">
        <f t="shared" ca="1" si="42"/>
        <v/>
      </c>
      <c r="AO235" t="str">
        <f t="shared" ca="1" si="43"/>
        <v/>
      </c>
    </row>
  </sheetData>
  <sortState ref="AI2:AJ235">
    <sortCondition ref="AI2:AI235"/>
    <sortCondition ref="AJ2:AJ235"/>
  </sortState>
  <conditionalFormatting sqref="A2:E101">
    <cfRule type="expression" dxfId="1" priority="2">
      <formula>$A2&lt;&gt;""</formula>
    </cfRule>
  </conditionalFormatting>
  <conditionalFormatting sqref="G2:J7">
    <cfRule type="expression" dxfId="0" priority="1">
      <formula>$G2&lt;&gt;""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2</vt:i4>
      </vt:variant>
      <vt:variant>
        <vt:lpstr>Névvel ellátott tartományok</vt:lpstr>
      </vt:variant>
      <vt:variant>
        <vt:i4>1</vt:i4>
      </vt:variant>
    </vt:vector>
  </HeadingPairs>
  <TitlesOfParts>
    <vt:vector size="3" baseType="lpstr">
      <vt:lpstr>youtube</vt:lpstr>
      <vt:lpstr>országok és földrészek szerint</vt:lpstr>
      <vt:lpstr>youtube!i_650_import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2025-01-20T13:03:58Z</dcterms:created>
  <dcterms:modified xsi:type="dcterms:W3CDTF">2025-02-17T22:37:01Z</dcterms:modified>
</cp:coreProperties>
</file>