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na\Desktop\KöMaL-infó\majus\"/>
    </mc:Choice>
  </mc:AlternateContent>
  <xr:revisionPtr revIDLastSave="0" documentId="13_ncr:1_{2615823D-6982-4168-83C4-186F03C67817}" xr6:coauthVersionLast="46" xr6:coauthVersionMax="46" xr10:uidLastSave="{00000000-0000-0000-0000-000000000000}"/>
  <bookViews>
    <workbookView xWindow="-110" yWindow="-110" windowWidth="19420" windowHeight="10420" xr2:uid="{5B7D4D4D-47FD-4DDA-A251-F652512544FF}"/>
  </bookViews>
  <sheets>
    <sheet name="Aphossz" sheetId="1" r:id="rId1"/>
    <sheet name="Gkszam" sheetId="2" r:id="rId2"/>
    <sheet name="Lakossag" sheetId="3" r:id="rId3"/>
    <sheet name="apdia" sheetId="5" r:id="rId4"/>
    <sheet name="gkdi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AK4" i="1"/>
  <c r="AK6" i="1" s="1"/>
  <c r="AK5" i="1"/>
  <c r="AK7" i="1"/>
  <c r="AK8" i="1"/>
  <c r="AK9" i="1"/>
  <c r="AK10" i="1"/>
  <c r="AK11" i="1"/>
  <c r="AK12" i="1"/>
  <c r="AK13" i="1"/>
  <c r="AK14" i="1"/>
  <c r="AK15" i="1"/>
  <c r="AK16" i="1"/>
  <c r="AK18" i="1"/>
  <c r="AK19" i="1"/>
  <c r="AK20" i="1"/>
  <c r="AK21" i="1"/>
  <c r="AK22" i="1"/>
  <c r="AK23" i="1"/>
  <c r="AK24" i="1"/>
  <c r="AK25" i="1"/>
  <c r="AK26" i="1"/>
  <c r="AK27" i="1"/>
  <c r="AK3" i="1"/>
  <c r="E11" i="2"/>
  <c r="B28" i="2"/>
  <c r="B33" i="2"/>
  <c r="B34" i="2"/>
  <c r="B32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3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3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T3" i="1"/>
  <c r="AK17" i="1" l="1"/>
</calcChain>
</file>

<file path=xl/sharedStrings.xml><?xml version="1.0" encoding="utf-8"?>
<sst xmlns="http://schemas.openxmlformats.org/spreadsheetml/2006/main" count="87" uniqueCount="35">
  <si>
    <t>Az autópályák hossza országonként [km az év végén]</t>
  </si>
  <si>
    <t>Ország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</si>
  <si>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</si>
  <si>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</si>
  <si>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</si>
  <si>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</si>
  <si>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</si>
  <si>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</si>
  <si>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</si>
  <si>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</si>
  <si>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</si>
  <si>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</si>
  <si>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</si>
  <si>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</si>
  <si>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</si>
  <si>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</si>
  <si>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Litvánia</t>
  </si>
  <si>
    <t>Luxemburg</t>
  </si>
  <si>
    <t>Magyarország</t>
  </si>
  <si>
    <t>Németország</t>
  </si>
  <si>
    <t>Norvégia</t>
  </si>
  <si>
    <t>Olaszország</t>
  </si>
  <si>
    <t>Románia</t>
  </si>
  <si>
    <t>Svájc</t>
  </si>
  <si>
    <t>Svédország</t>
  </si>
  <si>
    <t>Szlovákia</t>
  </si>
  <si>
    <t>Szlovénia</t>
  </si>
  <si>
    <t>A személygépkocsik ezer lakosra jutó száma országonként [darab]</t>
  </si>
  <si>
    <t>személyautók [db]</t>
  </si>
  <si>
    <t>népesség (ezer fő)</t>
  </si>
  <si>
    <t>Legkorábbi
bezárások</t>
  </si>
  <si>
    <t>Legnagyobb
zsúfoltság</t>
  </si>
  <si>
    <t>első</t>
  </si>
  <si>
    <t>6 segéd</t>
  </si>
  <si>
    <t>8 segéd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</si>
</sst>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0" fontId="0" fillId="0" borderId="0" xfId="0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0" xfId="0" applyNumberForma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Az autópályahossz változása</a:t>
            </a:r>
            <a:r>
              <a:rPr lang="en-GB" baseline="0"/>
              <a:t> 2005-től 2021-ig</a:t>
            </a:r>
            <a:endParaRPr lang="hu-H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Aphossz!$A$19</c:f>
              <c:strCache>
                <c:ptCount val="1"/>
                <c:pt idx="0">
                  <c:v>Magyarország</c:v>
                </c:pt>
              </c:strCache>
            </c:strRef>
          </c:tx>
          <c:cat>
            <c:numRef>
              <c:f>Aphossz!$B$2:$R$2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Aphossz!$B$19:$R$19</c:f>
              <c:numCache>
                <c:formatCode>_-* #\ ##0_-;\-* #\ ##0_-;_-* "-"??_-;_-@_-</c:formatCode>
                <c:ptCount val="17"/>
                <c:pt idx="0">
                  <c:v>859</c:v>
                </c:pt>
                <c:pt idx="1">
                  <c:v>1157</c:v>
                </c:pt>
                <c:pt idx="2">
                  <c:v>1065</c:v>
                </c:pt>
                <c:pt idx="3">
                  <c:v>1274</c:v>
                </c:pt>
                <c:pt idx="4">
                  <c:v>1273</c:v>
                </c:pt>
                <c:pt idx="5">
                  <c:v>1477</c:v>
                </c:pt>
                <c:pt idx="6">
                  <c:v>1516</c:v>
                </c:pt>
                <c:pt idx="7">
                  <c:v>1515</c:v>
                </c:pt>
                <c:pt idx="8">
                  <c:v>1562</c:v>
                </c:pt>
                <c:pt idx="9">
                  <c:v>1577</c:v>
                </c:pt>
                <c:pt idx="10">
                  <c:v>1621</c:v>
                </c:pt>
                <c:pt idx="11">
                  <c:v>1628</c:v>
                </c:pt>
                <c:pt idx="12">
                  <c:v>1636</c:v>
                </c:pt>
                <c:pt idx="13">
                  <c:v>1669</c:v>
                </c:pt>
                <c:pt idx="14">
                  <c:v>1723</c:v>
                </c:pt>
                <c:pt idx="15">
                  <c:v>1774</c:v>
                </c:pt>
                <c:pt idx="16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CA-4594-AF5A-AA4B78A2EEB8}"/>
            </c:ext>
          </c:extLst>
        </c:ser>
        <c:ser>
          <c:idx val="4"/>
          <c:order val="1"/>
          <c:tx>
            <c:strRef>
              <c:f>Aphossz!$A$7</c:f>
              <c:strCache>
                <c:ptCount val="1"/>
                <c:pt idx="0">
                  <c:v>Csehország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cat>
            <c:numRef>
              <c:f>Aphossz!$B$2:$R$2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Aphossz!$B$7:$R$7</c:f>
              <c:numCache>
                <c:formatCode>_-* #\ ##0_-;\-* #\ ##0_-;_-* "-"??_-;_-@_-</c:formatCode>
                <c:ptCount val="17"/>
                <c:pt idx="0">
                  <c:v>564</c:v>
                </c:pt>
                <c:pt idx="1">
                  <c:v>633</c:v>
                </c:pt>
                <c:pt idx="2">
                  <c:v>657</c:v>
                </c:pt>
                <c:pt idx="3">
                  <c:v>691</c:v>
                </c:pt>
                <c:pt idx="4">
                  <c:v>729</c:v>
                </c:pt>
                <c:pt idx="5">
                  <c:v>734</c:v>
                </c:pt>
                <c:pt idx="6">
                  <c:v>745</c:v>
                </c:pt>
                <c:pt idx="7">
                  <c:v>751</c:v>
                </c:pt>
                <c:pt idx="8">
                  <c:v>776</c:v>
                </c:pt>
                <c:pt idx="9">
                  <c:v>776</c:v>
                </c:pt>
                <c:pt idx="10">
                  <c:v>776</c:v>
                </c:pt>
                <c:pt idx="11">
                  <c:v>1223</c:v>
                </c:pt>
                <c:pt idx="12">
                  <c:v>1240</c:v>
                </c:pt>
                <c:pt idx="13">
                  <c:v>1252</c:v>
                </c:pt>
                <c:pt idx="14">
                  <c:v>1276</c:v>
                </c:pt>
                <c:pt idx="15">
                  <c:v>1298</c:v>
                </c:pt>
                <c:pt idx="16">
                  <c:v>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CA-4594-AF5A-AA4B78A2EEB8}"/>
            </c:ext>
          </c:extLst>
        </c:ser>
        <c:ser>
          <c:idx val="5"/>
          <c:order val="2"/>
          <c:tx>
            <c:strRef>
              <c:f>Aphossz!$A$16</c:f>
              <c:strCache>
                <c:ptCount val="1"/>
                <c:pt idx="0">
                  <c:v>Lengyelország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cat>
            <c:numRef>
              <c:f>Aphossz!$B$2:$R$2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Aphossz!$B$16:$R$16</c:f>
              <c:numCache>
                <c:formatCode>_-* #\ ##0_-;\-* #\ ##0_-;_-* "-"??_-;_-@_-</c:formatCode>
                <c:ptCount val="17"/>
                <c:pt idx="0">
                  <c:v>552</c:v>
                </c:pt>
                <c:pt idx="1">
                  <c:v>583</c:v>
                </c:pt>
                <c:pt idx="2">
                  <c:v>663</c:v>
                </c:pt>
                <c:pt idx="3">
                  <c:v>765</c:v>
                </c:pt>
                <c:pt idx="4">
                  <c:v>849</c:v>
                </c:pt>
                <c:pt idx="5">
                  <c:v>857</c:v>
                </c:pt>
                <c:pt idx="6">
                  <c:v>1070</c:v>
                </c:pt>
                <c:pt idx="7">
                  <c:v>1365</c:v>
                </c:pt>
                <c:pt idx="8">
                  <c:v>1482</c:v>
                </c:pt>
                <c:pt idx="9">
                  <c:v>1556</c:v>
                </c:pt>
                <c:pt idx="10">
                  <c:v>1559</c:v>
                </c:pt>
                <c:pt idx="11">
                  <c:v>1637</c:v>
                </c:pt>
                <c:pt idx="12">
                  <c:v>1637</c:v>
                </c:pt>
                <c:pt idx="13">
                  <c:v>1637</c:v>
                </c:pt>
                <c:pt idx="14">
                  <c:v>1676</c:v>
                </c:pt>
                <c:pt idx="15">
                  <c:v>1712</c:v>
                </c:pt>
                <c:pt idx="16">
                  <c:v>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4CA-4594-AF5A-AA4B78A2EEB8}"/>
            </c:ext>
          </c:extLst>
        </c:ser>
        <c:ser>
          <c:idx val="0"/>
          <c:order val="3"/>
          <c:tx>
            <c:strRef>
              <c:f>Aphossz!$A$19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Aphossz!$B$2:$R$2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Aphossz!$B$19:$R$19</c:f>
              <c:numCache>
                <c:formatCode>_-* #\ ##0_-;\-* #\ ##0_-;_-* "-"??_-;_-@_-</c:formatCode>
                <c:ptCount val="17"/>
                <c:pt idx="0">
                  <c:v>859</c:v>
                </c:pt>
                <c:pt idx="1">
                  <c:v>1157</c:v>
                </c:pt>
                <c:pt idx="2">
                  <c:v>1065</c:v>
                </c:pt>
                <c:pt idx="3">
                  <c:v>1274</c:v>
                </c:pt>
                <c:pt idx="4">
                  <c:v>1273</c:v>
                </c:pt>
                <c:pt idx="5">
                  <c:v>1477</c:v>
                </c:pt>
                <c:pt idx="6">
                  <c:v>1516</c:v>
                </c:pt>
                <c:pt idx="7">
                  <c:v>1515</c:v>
                </c:pt>
                <c:pt idx="8">
                  <c:v>1562</c:v>
                </c:pt>
                <c:pt idx="9">
                  <c:v>1577</c:v>
                </c:pt>
                <c:pt idx="10">
                  <c:v>1621</c:v>
                </c:pt>
                <c:pt idx="11">
                  <c:v>1628</c:v>
                </c:pt>
                <c:pt idx="12">
                  <c:v>1636</c:v>
                </c:pt>
                <c:pt idx="13">
                  <c:v>1669</c:v>
                </c:pt>
                <c:pt idx="14">
                  <c:v>1723</c:v>
                </c:pt>
                <c:pt idx="15">
                  <c:v>1774</c:v>
                </c:pt>
                <c:pt idx="16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CA-4594-AF5A-AA4B78A2EEB8}"/>
            </c:ext>
          </c:extLst>
        </c:ser>
        <c:ser>
          <c:idx val="1"/>
          <c:order val="4"/>
          <c:tx>
            <c:strRef>
              <c:f>Aphossz!$A$7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Aphossz!$B$2:$R$2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Aphossz!$B$7:$R$7</c:f>
              <c:numCache>
                <c:formatCode>_-* #\ ##0_-;\-* #\ ##0_-;_-* "-"??_-;_-@_-</c:formatCode>
                <c:ptCount val="17"/>
                <c:pt idx="0">
                  <c:v>564</c:v>
                </c:pt>
                <c:pt idx="1">
                  <c:v>633</c:v>
                </c:pt>
                <c:pt idx="2">
                  <c:v>657</c:v>
                </c:pt>
                <c:pt idx="3">
                  <c:v>691</c:v>
                </c:pt>
                <c:pt idx="4">
                  <c:v>729</c:v>
                </c:pt>
                <c:pt idx="5">
                  <c:v>734</c:v>
                </c:pt>
                <c:pt idx="6">
                  <c:v>745</c:v>
                </c:pt>
                <c:pt idx="7">
                  <c:v>751</c:v>
                </c:pt>
                <c:pt idx="8">
                  <c:v>776</c:v>
                </c:pt>
                <c:pt idx="9">
                  <c:v>776</c:v>
                </c:pt>
                <c:pt idx="10">
                  <c:v>776</c:v>
                </c:pt>
                <c:pt idx="11">
                  <c:v>1223</c:v>
                </c:pt>
                <c:pt idx="12">
                  <c:v>1240</c:v>
                </c:pt>
                <c:pt idx="13">
                  <c:v>1252</c:v>
                </c:pt>
                <c:pt idx="14">
                  <c:v>1276</c:v>
                </c:pt>
                <c:pt idx="15">
                  <c:v>1298</c:v>
                </c:pt>
                <c:pt idx="16">
                  <c:v>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CA-4594-AF5A-AA4B78A2EEB8}"/>
            </c:ext>
          </c:extLst>
        </c:ser>
        <c:ser>
          <c:idx val="2"/>
          <c:order val="5"/>
          <c:tx>
            <c:strRef>
              <c:f>Aphossz!$A$16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Aphossz!$B$2:$R$2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Aphossz!$B$16:$R$16</c:f>
              <c:numCache>
                <c:formatCode>_-* #\ ##0_-;\-* #\ ##0_-;_-* "-"??_-;_-@_-</c:formatCode>
                <c:ptCount val="17"/>
                <c:pt idx="0">
                  <c:v>552</c:v>
                </c:pt>
                <c:pt idx="1">
                  <c:v>583</c:v>
                </c:pt>
                <c:pt idx="2">
                  <c:v>663</c:v>
                </c:pt>
                <c:pt idx="3">
                  <c:v>765</c:v>
                </c:pt>
                <c:pt idx="4">
                  <c:v>849</c:v>
                </c:pt>
                <c:pt idx="5">
                  <c:v>857</c:v>
                </c:pt>
                <c:pt idx="6">
                  <c:v>1070</c:v>
                </c:pt>
                <c:pt idx="7">
                  <c:v>1365</c:v>
                </c:pt>
                <c:pt idx="8">
                  <c:v>1482</c:v>
                </c:pt>
                <c:pt idx="9">
                  <c:v>1556</c:v>
                </c:pt>
                <c:pt idx="10">
                  <c:v>1559</c:v>
                </c:pt>
                <c:pt idx="11">
                  <c:v>1637</c:v>
                </c:pt>
                <c:pt idx="12">
                  <c:v>1637</c:v>
                </c:pt>
                <c:pt idx="13">
                  <c:v>1637</c:v>
                </c:pt>
                <c:pt idx="14">
                  <c:v>1676</c:v>
                </c:pt>
                <c:pt idx="15">
                  <c:v>1712</c:v>
                </c:pt>
                <c:pt idx="16">
                  <c:v>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CA-4594-AF5A-AA4B78A2E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18816"/>
        <c:axId val="1000620064"/>
      </c:lineChart>
      <c:catAx>
        <c:axId val="10006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0620064"/>
        <c:crossesAt val="0"/>
        <c:auto val="1"/>
        <c:lblAlgn val="ctr"/>
        <c:lblOffset val="100"/>
        <c:noMultiLvlLbl val="0"/>
      </c:catAx>
      <c:valAx>
        <c:axId val="1000620064"/>
        <c:scaling>
          <c:orientation val="minMax"/>
          <c:min val="1.0000000000000012E-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061881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Az ezer lakosra jutó gépkocsik</a:t>
            </a:r>
            <a:r>
              <a:rPr lang="en-GB" baseline="0"/>
              <a:t> száma 2005-től 2021-ig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Gkszam!$A$19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Gkszam!$B$2:$R$2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Gkszam!$B$19:$R$19</c:f>
              <c:numCache>
                <c:formatCode>_-* #\ ##0_-;\-* #\ ##0_-;_-* "-"??_-;_-@_-</c:formatCode>
                <c:ptCount val="17"/>
                <c:pt idx="0">
                  <c:v>287</c:v>
                </c:pt>
                <c:pt idx="1">
                  <c:v>319</c:v>
                </c:pt>
                <c:pt idx="2">
                  <c:v>325</c:v>
                </c:pt>
                <c:pt idx="3">
                  <c:v>305</c:v>
                </c:pt>
                <c:pt idx="4">
                  <c:v>301</c:v>
                </c:pt>
                <c:pt idx="5">
                  <c:v>299</c:v>
                </c:pt>
                <c:pt idx="6">
                  <c:v>299</c:v>
                </c:pt>
                <c:pt idx="7">
                  <c:v>301</c:v>
                </c:pt>
                <c:pt idx="8">
                  <c:v>308</c:v>
                </c:pt>
                <c:pt idx="9">
                  <c:v>315</c:v>
                </c:pt>
                <c:pt idx="10">
                  <c:v>325</c:v>
                </c:pt>
                <c:pt idx="11">
                  <c:v>338</c:v>
                </c:pt>
                <c:pt idx="12">
                  <c:v>355</c:v>
                </c:pt>
                <c:pt idx="13">
                  <c:v>373</c:v>
                </c:pt>
                <c:pt idx="14">
                  <c:v>390</c:v>
                </c:pt>
                <c:pt idx="15">
                  <c:v>403</c:v>
                </c:pt>
                <c:pt idx="16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C-4110-81F0-43B8307035D6}"/>
            </c:ext>
          </c:extLst>
        </c:ser>
        <c:ser>
          <c:idx val="1"/>
          <c:order val="1"/>
          <c:tx>
            <c:strRef>
              <c:f>Gkszam!$A$7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Gkszam!$B$2:$R$2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Gkszam!$B$7:$R$7</c:f>
              <c:numCache>
                <c:formatCode>_-* #\ ##0_-;\-* #\ ##0_-;_-* "-"??_-;_-@_-</c:formatCode>
                <c:ptCount val="17"/>
                <c:pt idx="0">
                  <c:v>387</c:v>
                </c:pt>
                <c:pt idx="1">
                  <c:v>401</c:v>
                </c:pt>
                <c:pt idx="2">
                  <c:v>414</c:v>
                </c:pt>
                <c:pt idx="3">
                  <c:v>424</c:v>
                </c:pt>
                <c:pt idx="4">
                  <c:v>424</c:v>
                </c:pt>
                <c:pt idx="5">
                  <c:v>429</c:v>
                </c:pt>
                <c:pt idx="6">
                  <c:v>436</c:v>
                </c:pt>
                <c:pt idx="7">
                  <c:v>448</c:v>
                </c:pt>
                <c:pt idx="8">
                  <c:v>450</c:v>
                </c:pt>
                <c:pt idx="9">
                  <c:v>459</c:v>
                </c:pt>
                <c:pt idx="10">
                  <c:v>485</c:v>
                </c:pt>
                <c:pt idx="11">
                  <c:v>502</c:v>
                </c:pt>
                <c:pt idx="12">
                  <c:v>522</c:v>
                </c:pt>
                <c:pt idx="13">
                  <c:v>540</c:v>
                </c:pt>
                <c:pt idx="14">
                  <c:v>554</c:v>
                </c:pt>
                <c:pt idx="15">
                  <c:v>576</c:v>
                </c:pt>
                <c:pt idx="16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C-4110-81F0-43B8307035D6}"/>
            </c:ext>
          </c:extLst>
        </c:ser>
        <c:ser>
          <c:idx val="2"/>
          <c:order val="2"/>
          <c:tx>
            <c:strRef>
              <c:f>Gkszam!$A$16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Gkszam!$B$2:$R$2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Gkszam!$B$16:$R$16</c:f>
              <c:numCache>
                <c:formatCode>_-* #.##0_-;\-* #.##0_-;_-* "-"??_-;_-@_-</c:formatCode>
                <c:ptCount val="17"/>
                <c:pt idx="0">
                  <c:v>323</c:v>
                </c:pt>
                <c:pt idx="1">
                  <c:v>351</c:v>
                </c:pt>
                <c:pt idx="2">
                  <c:v>383</c:v>
                </c:pt>
                <c:pt idx="3">
                  <c:v>422</c:v>
                </c:pt>
                <c:pt idx="4">
                  <c:v>434</c:v>
                </c:pt>
                <c:pt idx="5">
                  <c:v>453</c:v>
                </c:pt>
                <c:pt idx="6">
                  <c:v>476</c:v>
                </c:pt>
                <c:pt idx="7">
                  <c:v>492</c:v>
                </c:pt>
                <c:pt idx="8">
                  <c:v>510</c:v>
                </c:pt>
                <c:pt idx="9">
                  <c:v>526</c:v>
                </c:pt>
                <c:pt idx="10">
                  <c:v>546</c:v>
                </c:pt>
                <c:pt idx="11">
                  <c:v>571</c:v>
                </c:pt>
                <c:pt idx="12">
                  <c:v>593</c:v>
                </c:pt>
                <c:pt idx="13">
                  <c:v>617</c:v>
                </c:pt>
                <c:pt idx="14">
                  <c:v>642</c:v>
                </c:pt>
                <c:pt idx="15">
                  <c:v>664</c:v>
                </c:pt>
                <c:pt idx="16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C-4110-81F0-43B830703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18816"/>
        <c:axId val="1000620064"/>
      </c:lineChart>
      <c:catAx>
        <c:axId val="10006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0620064"/>
        <c:crossesAt val="0"/>
        <c:auto val="1"/>
        <c:lblAlgn val="ctr"/>
        <c:lblOffset val="100"/>
        <c:noMultiLvlLbl val="0"/>
      </c:catAx>
      <c:valAx>
        <c:axId val="1000620064"/>
        <c:scaling>
          <c:orientation val="minMax"/>
          <c:min val="1.0000000000000012E-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06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6E1D2E-B053-448F-9FE6-69D14A1DF6DA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B665C1-727A-42CA-B9A3-36EBC8E2ABDB}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6893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4899E4-CD6E-4378-81DA-B68E122373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6893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597E28C-0C91-4A7F-83F1-3ECA0C9DCF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DD1A-B650-48C2-B994-B0B8C0689053}">
  <dimension ref="A1:AK33"/>
  <sheetViews>
    <sheetView tabSelected="1" workbookViewId="0"/>
  </sheetViews>
  <sheetFormatPr defaultRowHeight="14.5" x14ac:dyDescent="0.35"/>
  <cols>
    <col min="1" max="1" width="21.54296875" customWidth="1"/>
    <col min="2" max="18" width="10" bestFit="1" customWidth="1"/>
  </cols>
  <sheetData>
    <row r="1" spans="1:37" x14ac:dyDescent="0.35">
      <c r="A1" t="s">
        <v>0</v>
      </c>
      <c r="T1" s="3" t="s">
        <v>33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35">
      <c r="A2" t="s">
        <v>1</v>
      </c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Q2">
        <v>2020</v>
      </c>
      <c r="R2">
        <v>2021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>
        <v>2012</v>
      </c>
      <c r="AA2">
        <v>2013</v>
      </c>
      <c r="AB2">
        <v>2014</v>
      </c>
      <c r="AC2">
        <v>2015</v>
      </c>
      <c r="AD2">
        <v>2016</v>
      </c>
      <c r="AE2">
        <v>2017</v>
      </c>
      <c r="AF2">
        <v>2018</v>
      </c>
      <c r="AG2">
        <v>2019</v>
      </c>
      <c r="AH2">
        <v>2020</v>
      </c>
      <c r="AI2">
        <v>2021</v>
      </c>
      <c r="AJ2" t="s">
        <v>32</v>
      </c>
      <c r="AK2">
        <v>0</v>
      </c>
    </row>
    <row r="3" spans="1:37" x14ac:dyDescent="0.35">
      <c r="A3" t="s">
        <v>2</v>
      </c>
      <c r="B3" s="1">
        <v>1677</v>
      </c>
      <c r="C3" s="1">
        <v>1678</v>
      </c>
      <c r="D3" s="1">
        <v>1696</v>
      </c>
      <c r="E3" s="1">
        <v>1696</v>
      </c>
      <c r="F3" s="1">
        <v>1696</v>
      </c>
      <c r="G3" s="1">
        <v>1719</v>
      </c>
      <c r="H3" s="1">
        <v>1719</v>
      </c>
      <c r="I3" s="1">
        <v>1719</v>
      </c>
      <c r="J3" s="1">
        <v>1719</v>
      </c>
      <c r="K3" s="1">
        <v>1719</v>
      </c>
      <c r="L3" s="1">
        <v>1719</v>
      </c>
      <c r="M3" s="1">
        <v>1719</v>
      </c>
      <c r="N3" s="1">
        <v>1719</v>
      </c>
      <c r="O3" s="1">
        <v>1743</v>
      </c>
      <c r="P3" s="1">
        <v>1743</v>
      </c>
      <c r="Q3" s="1">
        <v>1749</v>
      </c>
      <c r="R3" s="1">
        <v>1749</v>
      </c>
      <c r="T3" t="str">
        <f>IF(C3&lt;B3,T$2,"")</f>
        <v/>
      </c>
      <c r="U3" t="str">
        <f t="shared" ref="U3:AI3" si="0">IF(D3&lt;C3,U$2,"")</f>
        <v/>
      </c>
      <c r="V3" t="str">
        <f t="shared" si="0"/>
        <v/>
      </c>
      <c r="W3" t="str">
        <f t="shared" si="0"/>
        <v/>
      </c>
      <c r="X3" t="str">
        <f t="shared" si="0"/>
        <v/>
      </c>
      <c r="Y3" t="str">
        <f t="shared" si="0"/>
        <v/>
      </c>
      <c r="Z3" t="str">
        <f t="shared" si="0"/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  <c r="AJ3">
        <f>IF(MIN(T3:AI3)=0,9999,MIN(T3:AI3))</f>
        <v>9999</v>
      </c>
      <c r="AK3" t="str">
        <f>IF(AJ3=SMALL($AJ$3:$AJ$27,1),MAX($AK$2:AK2)+1,IF(AJ3=SMALL($AJ$3:$AJ$27,2),2,""))</f>
        <v/>
      </c>
    </row>
    <row r="4" spans="1:37" x14ac:dyDescent="0.35">
      <c r="A4" t="s">
        <v>3</v>
      </c>
      <c r="B4" s="1">
        <v>1747</v>
      </c>
      <c r="C4" s="1">
        <v>1763</v>
      </c>
      <c r="D4" s="1">
        <v>1763</v>
      </c>
      <c r="E4" s="1">
        <v>1763</v>
      </c>
      <c r="F4" s="1">
        <v>1763</v>
      </c>
      <c r="G4" s="1">
        <v>1763</v>
      </c>
      <c r="H4" s="1">
        <v>1763</v>
      </c>
      <c r="I4" s="1">
        <v>1763</v>
      </c>
      <c r="J4" s="1">
        <v>1763</v>
      </c>
      <c r="K4" s="1">
        <v>1763</v>
      </c>
      <c r="L4" s="1">
        <v>1763</v>
      </c>
      <c r="M4" s="1">
        <v>1763</v>
      </c>
      <c r="N4" s="1">
        <v>1763</v>
      </c>
      <c r="O4" s="1">
        <v>1763</v>
      </c>
      <c r="P4" s="1">
        <v>1763</v>
      </c>
      <c r="Q4" s="1">
        <v>1763</v>
      </c>
      <c r="R4" s="1">
        <v>1763</v>
      </c>
      <c r="T4" t="str">
        <f t="shared" ref="T4:T28" si="1">IF(C4&lt;B4,T$2,"")</f>
        <v/>
      </c>
      <c r="U4" t="str">
        <f t="shared" ref="U4:U28" si="2">IF(D4&lt;C4,U$2,"")</f>
        <v/>
      </c>
      <c r="V4" t="str">
        <f t="shared" ref="V4:V28" si="3">IF(E4&lt;D4,V$2,"")</f>
        <v/>
      </c>
      <c r="W4" t="str">
        <f t="shared" ref="W4:W28" si="4">IF(F4&lt;E4,W$2,"")</f>
        <v/>
      </c>
      <c r="X4" t="str">
        <f t="shared" ref="X4:X28" si="5">IF(G4&lt;F4,X$2,"")</f>
        <v/>
      </c>
      <c r="Y4" t="str">
        <f t="shared" ref="Y4:Y28" si="6">IF(H4&lt;G4,Y$2,"")</f>
        <v/>
      </c>
      <c r="Z4" t="str">
        <f t="shared" ref="Z4:Z28" si="7">IF(I4&lt;H4,Z$2,"")</f>
        <v/>
      </c>
      <c r="AA4" t="str">
        <f t="shared" ref="AA4:AA28" si="8">IF(J4&lt;I4,AA$2,"")</f>
        <v/>
      </c>
      <c r="AB4" t="str">
        <f t="shared" ref="AB4:AB28" si="9">IF(K4&lt;J4,AB$2,"")</f>
        <v/>
      </c>
      <c r="AC4" t="str">
        <f t="shared" ref="AC4:AC28" si="10">IF(L4&lt;K4,AC$2,"")</f>
        <v/>
      </c>
      <c r="AD4" t="str">
        <f t="shared" ref="AD4:AD28" si="11">IF(M4&lt;L4,AD$2,"")</f>
        <v/>
      </c>
      <c r="AE4" t="str">
        <f t="shared" ref="AE4:AE28" si="12">IF(N4&lt;M4,AE$2,"")</f>
        <v/>
      </c>
      <c r="AF4" t="str">
        <f t="shared" ref="AF4:AF28" si="13">IF(O4&lt;N4,AF$2,"")</f>
        <v/>
      </c>
      <c r="AG4" t="str">
        <f t="shared" ref="AG4:AG28" si="14">IF(P4&lt;O4,AG$2,"")</f>
        <v/>
      </c>
      <c r="AH4" t="str">
        <f t="shared" ref="AH4:AH28" si="15">IF(Q4&lt;P4,AH$2,"")</f>
        <v/>
      </c>
      <c r="AI4" t="str">
        <f t="shared" ref="AI4:AI28" si="16">IF(R4&lt;Q4,AI$2,"")</f>
        <v/>
      </c>
      <c r="AJ4">
        <f t="shared" ref="AJ4:AJ27" si="17">IF(MIN(T4:AI4)=0,9999,MIN(T4:AI4))</f>
        <v>9999</v>
      </c>
      <c r="AK4" t="str">
        <f>IF(AJ4=SMALL($AJ$3:$AJ$27,1),MAX($AK$2:AK3)+1,IF(AJ4=SMALL($AJ$3:$AJ$27,2),2,""))</f>
        <v/>
      </c>
    </row>
    <row r="5" spans="1:37" x14ac:dyDescent="0.35">
      <c r="A5" t="s">
        <v>4</v>
      </c>
      <c r="B5" s="1">
        <v>331</v>
      </c>
      <c r="C5" s="1">
        <v>394</v>
      </c>
      <c r="D5" s="1">
        <v>418</v>
      </c>
      <c r="E5" s="1">
        <v>418</v>
      </c>
      <c r="F5" s="1">
        <v>418</v>
      </c>
      <c r="G5" s="1">
        <v>437</v>
      </c>
      <c r="H5" s="1">
        <v>458</v>
      </c>
      <c r="I5" s="1">
        <v>541</v>
      </c>
      <c r="J5" s="1">
        <v>605</v>
      </c>
      <c r="K5" s="1">
        <v>610</v>
      </c>
      <c r="L5" s="1">
        <v>734</v>
      </c>
      <c r="M5" s="1">
        <v>734</v>
      </c>
      <c r="N5" s="1">
        <v>734</v>
      </c>
      <c r="O5" s="1">
        <v>757</v>
      </c>
      <c r="P5" s="1">
        <v>790</v>
      </c>
      <c r="Q5" s="1">
        <v>806</v>
      </c>
      <c r="R5" s="1">
        <v>806</v>
      </c>
      <c r="T5" t="str">
        <f t="shared" si="1"/>
        <v/>
      </c>
      <c r="U5" t="str">
        <f t="shared" si="2"/>
        <v/>
      </c>
      <c r="V5" t="str">
        <f t="shared" si="3"/>
        <v/>
      </c>
      <c r="W5" t="str">
        <f t="shared" si="4"/>
        <v/>
      </c>
      <c r="X5" t="str">
        <f t="shared" si="5"/>
        <v/>
      </c>
      <c r="Y5" t="str">
        <f t="shared" si="6"/>
        <v/>
      </c>
      <c r="Z5" t="str">
        <f t="shared" si="7"/>
        <v/>
      </c>
      <c r="AA5" t="str">
        <f t="shared" si="8"/>
        <v/>
      </c>
      <c r="AB5" t="str">
        <f t="shared" si="9"/>
        <v/>
      </c>
      <c r="AC5" t="str">
        <f t="shared" si="10"/>
        <v/>
      </c>
      <c r="AD5" t="str">
        <f t="shared" si="11"/>
        <v/>
      </c>
      <c r="AE5" t="str">
        <f t="shared" si="12"/>
        <v/>
      </c>
      <c r="AF5" t="str">
        <f t="shared" si="13"/>
        <v/>
      </c>
      <c r="AG5" t="str">
        <f t="shared" si="14"/>
        <v/>
      </c>
      <c r="AH5" t="str">
        <f t="shared" si="15"/>
        <v/>
      </c>
      <c r="AI5" t="str">
        <f t="shared" si="16"/>
        <v/>
      </c>
      <c r="AJ5">
        <f t="shared" si="17"/>
        <v>9999</v>
      </c>
      <c r="AK5" t="str">
        <f>IF(AJ5=SMALL($AJ$3:$AJ$27,1),MAX($AK$2:AK4)+1,IF(AJ5=SMALL($AJ$3:$AJ$27,2),2,""))</f>
        <v/>
      </c>
    </row>
    <row r="6" spans="1:37" x14ac:dyDescent="0.35">
      <c r="A6" t="s">
        <v>5</v>
      </c>
      <c r="B6" s="1">
        <v>276</v>
      </c>
      <c r="C6" s="1">
        <v>257</v>
      </c>
      <c r="D6" s="1">
        <v>257</v>
      </c>
      <c r="E6" s="1">
        <v>257</v>
      </c>
      <c r="F6" s="1">
        <v>257</v>
      </c>
      <c r="G6" s="1">
        <v>257</v>
      </c>
      <c r="H6" s="1">
        <v>257</v>
      </c>
      <c r="I6" s="1">
        <v>257</v>
      </c>
      <c r="J6" s="1">
        <v>257</v>
      </c>
      <c r="K6" s="1">
        <v>257</v>
      </c>
      <c r="L6" s="1">
        <v>257</v>
      </c>
      <c r="M6" s="1">
        <v>257</v>
      </c>
      <c r="N6" s="1">
        <v>257</v>
      </c>
      <c r="O6" s="1">
        <v>257</v>
      </c>
      <c r="P6" s="1">
        <v>257</v>
      </c>
      <c r="Q6" s="1">
        <v>257</v>
      </c>
      <c r="R6" s="1">
        <v>257</v>
      </c>
      <c r="T6">
        <f t="shared" si="1"/>
        <v>2006</v>
      </c>
      <c r="U6" t="str">
        <f t="shared" si="2"/>
        <v/>
      </c>
      <c r="V6" t="str">
        <f t="shared" si="3"/>
        <v/>
      </c>
      <c r="W6" t="str">
        <f t="shared" si="4"/>
        <v/>
      </c>
      <c r="X6" t="str">
        <f t="shared" si="5"/>
        <v/>
      </c>
      <c r="Y6" t="str">
        <f t="shared" si="6"/>
        <v/>
      </c>
      <c r="Z6" t="str">
        <f t="shared" si="7"/>
        <v/>
      </c>
      <c r="AA6" t="str">
        <f t="shared" si="8"/>
        <v/>
      </c>
      <c r="AB6" t="str">
        <f t="shared" si="9"/>
        <v/>
      </c>
      <c r="AC6" t="str">
        <f t="shared" si="10"/>
        <v/>
      </c>
      <c r="AD6" t="str">
        <f t="shared" si="11"/>
        <v/>
      </c>
      <c r="AE6" t="str">
        <f t="shared" si="12"/>
        <v/>
      </c>
      <c r="AF6" t="str">
        <f t="shared" si="13"/>
        <v/>
      </c>
      <c r="AG6" t="str">
        <f t="shared" si="14"/>
        <v/>
      </c>
      <c r="AH6" t="str">
        <f t="shared" si="15"/>
        <v/>
      </c>
      <c r="AI6" t="str">
        <f t="shared" si="16"/>
        <v/>
      </c>
      <c r="AJ6">
        <f t="shared" si="17"/>
        <v>2006</v>
      </c>
      <c r="AK6">
        <f>IF(AJ6=SMALL($AJ$3:$AJ$27,1),MAX($AK$2:AK5)+1,IF(AJ6=SMALL($AJ$3:$AJ$27,2),2,""))</f>
        <v>1</v>
      </c>
    </row>
    <row r="7" spans="1:37" x14ac:dyDescent="0.35">
      <c r="A7" t="s">
        <v>6</v>
      </c>
      <c r="B7" s="1">
        <v>564</v>
      </c>
      <c r="C7" s="1">
        <v>633</v>
      </c>
      <c r="D7" s="1">
        <v>657</v>
      </c>
      <c r="E7" s="1">
        <v>691</v>
      </c>
      <c r="F7" s="1">
        <v>729</v>
      </c>
      <c r="G7" s="1">
        <v>734</v>
      </c>
      <c r="H7" s="1">
        <v>745</v>
      </c>
      <c r="I7" s="1">
        <v>751</v>
      </c>
      <c r="J7" s="1">
        <v>776</v>
      </c>
      <c r="K7" s="1">
        <v>776</v>
      </c>
      <c r="L7" s="1">
        <v>776</v>
      </c>
      <c r="M7" s="1">
        <v>1223</v>
      </c>
      <c r="N7" s="1">
        <v>1240</v>
      </c>
      <c r="O7" s="1">
        <v>1252</v>
      </c>
      <c r="P7" s="1">
        <v>1276</v>
      </c>
      <c r="Q7" s="1">
        <v>1298</v>
      </c>
      <c r="R7" s="1">
        <v>1346</v>
      </c>
      <c r="T7" t="str">
        <f t="shared" si="1"/>
        <v/>
      </c>
      <c r="U7" t="str">
        <f t="shared" si="2"/>
        <v/>
      </c>
      <c r="V7" t="str">
        <f t="shared" si="3"/>
        <v/>
      </c>
      <c r="W7" t="str">
        <f t="shared" si="4"/>
        <v/>
      </c>
      <c r="X7" t="str">
        <f t="shared" si="5"/>
        <v/>
      </c>
      <c r="Y7" t="str">
        <f t="shared" si="6"/>
        <v/>
      </c>
      <c r="Z7" t="str">
        <f t="shared" si="7"/>
        <v/>
      </c>
      <c r="AA7" t="str">
        <f t="shared" si="8"/>
        <v/>
      </c>
      <c r="AB7" t="str">
        <f t="shared" si="9"/>
        <v/>
      </c>
      <c r="AC7" t="str">
        <f t="shared" si="10"/>
        <v/>
      </c>
      <c r="AD7" t="str">
        <f t="shared" si="11"/>
        <v/>
      </c>
      <c r="AE7" t="str">
        <f t="shared" si="12"/>
        <v/>
      </c>
      <c r="AF7" t="str">
        <f t="shared" si="13"/>
        <v/>
      </c>
      <c r="AG7" t="str">
        <f t="shared" si="14"/>
        <v/>
      </c>
      <c r="AH7" t="str">
        <f t="shared" si="15"/>
        <v/>
      </c>
      <c r="AI7" t="str">
        <f t="shared" si="16"/>
        <v/>
      </c>
      <c r="AJ7">
        <f t="shared" si="17"/>
        <v>9999</v>
      </c>
      <c r="AK7" t="str">
        <f>IF(AJ7=SMALL($AJ$3:$AJ$27,1),MAX($AK$2:AK6)+1,IF(AJ7=SMALL($AJ$3:$AJ$27,2),2,""))</f>
        <v/>
      </c>
    </row>
    <row r="8" spans="1:37" x14ac:dyDescent="0.35">
      <c r="A8" t="s">
        <v>7</v>
      </c>
      <c r="B8" s="1">
        <v>1032</v>
      </c>
      <c r="C8" s="1">
        <v>1032</v>
      </c>
      <c r="D8" s="1">
        <v>1111</v>
      </c>
      <c r="E8" s="1">
        <v>1128</v>
      </c>
      <c r="F8" s="1">
        <v>1130</v>
      </c>
      <c r="G8" s="1">
        <v>1130</v>
      </c>
      <c r="H8" s="1">
        <v>1143</v>
      </c>
      <c r="I8" s="1">
        <v>1195</v>
      </c>
      <c r="J8" s="1">
        <v>1216</v>
      </c>
      <c r="K8" s="1">
        <v>1232</v>
      </c>
      <c r="L8" s="1">
        <v>1237</v>
      </c>
      <c r="M8" s="1">
        <v>1255</v>
      </c>
      <c r="N8" s="1">
        <v>1308</v>
      </c>
      <c r="O8" s="1">
        <v>1329</v>
      </c>
      <c r="P8" s="1">
        <v>1346</v>
      </c>
      <c r="Q8" s="1">
        <v>1354</v>
      </c>
      <c r="R8" s="1">
        <v>1355</v>
      </c>
      <c r="T8" t="str">
        <f t="shared" si="1"/>
        <v/>
      </c>
      <c r="U8" t="str">
        <f t="shared" si="2"/>
        <v/>
      </c>
      <c r="V8" t="str">
        <f t="shared" si="3"/>
        <v/>
      </c>
      <c r="W8" t="str">
        <f t="shared" si="4"/>
        <v/>
      </c>
      <c r="X8" t="str">
        <f t="shared" si="5"/>
        <v/>
      </c>
      <c r="Y8" t="str">
        <f t="shared" si="6"/>
        <v/>
      </c>
      <c r="Z8" t="str">
        <f t="shared" si="7"/>
        <v/>
      </c>
      <c r="AA8" t="str">
        <f t="shared" si="8"/>
        <v/>
      </c>
      <c r="AB8" t="str">
        <f t="shared" si="9"/>
        <v/>
      </c>
      <c r="AC8" t="str">
        <f t="shared" si="10"/>
        <v/>
      </c>
      <c r="AD8" t="str">
        <f t="shared" si="11"/>
        <v/>
      </c>
      <c r="AE8" t="str">
        <f t="shared" si="12"/>
        <v/>
      </c>
      <c r="AF8" t="str">
        <f t="shared" si="13"/>
        <v/>
      </c>
      <c r="AG8" t="str">
        <f t="shared" si="14"/>
        <v/>
      </c>
      <c r="AH8" t="str">
        <f t="shared" si="15"/>
        <v/>
      </c>
      <c r="AI8" t="str">
        <f t="shared" si="16"/>
        <v/>
      </c>
      <c r="AJ8">
        <f t="shared" si="17"/>
        <v>9999</v>
      </c>
      <c r="AK8" t="str">
        <f>IF(AJ8=SMALL($AJ$3:$AJ$27,1),MAX($AK$2:AK7)+1,IF(AJ8=SMALL($AJ$3:$AJ$27,2),2,""))</f>
        <v/>
      </c>
    </row>
    <row r="9" spans="1:37" x14ac:dyDescent="0.35">
      <c r="A9" t="s">
        <v>8</v>
      </c>
      <c r="B9" s="1">
        <v>99</v>
      </c>
      <c r="C9" s="1">
        <v>99</v>
      </c>
      <c r="D9" s="1">
        <v>96</v>
      </c>
      <c r="E9" s="1">
        <v>104</v>
      </c>
      <c r="F9" s="1">
        <v>100</v>
      </c>
      <c r="G9" s="1">
        <v>115</v>
      </c>
      <c r="H9" s="1">
        <v>115</v>
      </c>
      <c r="I9" s="1">
        <v>124</v>
      </c>
      <c r="J9" s="1">
        <v>140</v>
      </c>
      <c r="K9" s="1">
        <v>141</v>
      </c>
      <c r="L9" s="1">
        <v>147</v>
      </c>
      <c r="M9" s="1">
        <v>145</v>
      </c>
      <c r="N9" s="1">
        <v>154</v>
      </c>
      <c r="O9" s="1">
        <v>154</v>
      </c>
      <c r="P9" s="1">
        <v>161</v>
      </c>
      <c r="Q9" s="1">
        <v>199</v>
      </c>
      <c r="R9" s="1">
        <v>199</v>
      </c>
      <c r="T9" t="str">
        <f t="shared" si="1"/>
        <v/>
      </c>
      <c r="U9">
        <f t="shared" si="2"/>
        <v>2007</v>
      </c>
      <c r="V9" t="str">
        <f t="shared" si="3"/>
        <v/>
      </c>
      <c r="W9">
        <f t="shared" si="4"/>
        <v>2009</v>
      </c>
      <c r="X9" t="str">
        <f t="shared" si="5"/>
        <v/>
      </c>
      <c r="Y9" t="str">
        <f t="shared" si="6"/>
        <v/>
      </c>
      <c r="Z9" t="str">
        <f t="shared" si="7"/>
        <v/>
      </c>
      <c r="AA9" t="str">
        <f t="shared" si="8"/>
        <v/>
      </c>
      <c r="AB9" t="str">
        <f t="shared" si="9"/>
        <v/>
      </c>
      <c r="AC9" t="str">
        <f t="shared" si="10"/>
        <v/>
      </c>
      <c r="AD9">
        <f t="shared" si="11"/>
        <v>2016</v>
      </c>
      <c r="AE9" t="str">
        <f t="shared" si="12"/>
        <v/>
      </c>
      <c r="AF9" t="str">
        <f t="shared" si="13"/>
        <v/>
      </c>
      <c r="AG9" t="str">
        <f t="shared" si="14"/>
        <v/>
      </c>
      <c r="AH9" t="str">
        <f t="shared" si="15"/>
        <v/>
      </c>
      <c r="AI9" t="str">
        <f t="shared" si="16"/>
        <v/>
      </c>
      <c r="AJ9">
        <f t="shared" si="17"/>
        <v>2007</v>
      </c>
      <c r="AK9" t="str">
        <f>IF(AJ9=SMALL($AJ$3:$AJ$27,1),MAX($AK$2:AK8)+1,IF(AJ9=SMALL($AJ$3:$AJ$27,2),2,""))</f>
        <v/>
      </c>
    </row>
    <row r="10" spans="1:37" x14ac:dyDescent="0.35">
      <c r="A10" t="s">
        <v>9</v>
      </c>
      <c r="B10" s="1">
        <v>693</v>
      </c>
      <c r="C10" s="1">
        <v>700</v>
      </c>
      <c r="D10" s="1">
        <v>700</v>
      </c>
      <c r="E10" s="1">
        <v>739</v>
      </c>
      <c r="F10" s="1">
        <v>765</v>
      </c>
      <c r="G10" s="1">
        <v>779</v>
      </c>
      <c r="H10" s="1">
        <v>790</v>
      </c>
      <c r="I10" s="1">
        <v>780</v>
      </c>
      <c r="J10" s="1">
        <v>810</v>
      </c>
      <c r="K10" s="1">
        <v>881</v>
      </c>
      <c r="L10" s="1">
        <v>881</v>
      </c>
      <c r="M10" s="1">
        <v>890</v>
      </c>
      <c r="N10" s="1">
        <v>893</v>
      </c>
      <c r="O10" s="1">
        <v>926</v>
      </c>
      <c r="P10" s="1">
        <v>926</v>
      </c>
      <c r="Q10" s="1">
        <v>933</v>
      </c>
      <c r="R10" s="1">
        <v>944</v>
      </c>
      <c r="T10" t="str">
        <f t="shared" si="1"/>
        <v/>
      </c>
      <c r="U10" t="str">
        <f t="shared" si="2"/>
        <v/>
      </c>
      <c r="V10" t="str">
        <f t="shared" si="3"/>
        <v/>
      </c>
      <c r="W10" t="str">
        <f t="shared" si="4"/>
        <v/>
      </c>
      <c r="X10" t="str">
        <f t="shared" si="5"/>
        <v/>
      </c>
      <c r="Y10" t="str">
        <f t="shared" si="6"/>
        <v/>
      </c>
      <c r="Z10">
        <f t="shared" si="7"/>
        <v>2012</v>
      </c>
      <c r="AA10" t="str">
        <f t="shared" si="8"/>
        <v/>
      </c>
      <c r="AB10" t="str">
        <f t="shared" si="9"/>
        <v/>
      </c>
      <c r="AC10" t="str">
        <f t="shared" si="10"/>
        <v/>
      </c>
      <c r="AD10" t="str">
        <f t="shared" si="11"/>
        <v/>
      </c>
      <c r="AE10" t="str">
        <f t="shared" si="12"/>
        <v/>
      </c>
      <c r="AF10" t="str">
        <f t="shared" si="13"/>
        <v/>
      </c>
      <c r="AG10" t="str">
        <f t="shared" si="14"/>
        <v/>
      </c>
      <c r="AH10" t="str">
        <f t="shared" si="15"/>
        <v/>
      </c>
      <c r="AI10" t="str">
        <f t="shared" si="16"/>
        <v/>
      </c>
      <c r="AJ10">
        <f t="shared" si="17"/>
        <v>2012</v>
      </c>
      <c r="AK10" t="str">
        <f>IF(AJ10=SMALL($AJ$3:$AJ$27,1),MAX($AK$2:AK9)+1,IF(AJ10=SMALL($AJ$3:$AJ$27,2),2,""))</f>
        <v/>
      </c>
    </row>
    <row r="11" spans="1:37" x14ac:dyDescent="0.35">
      <c r="A11" t="s">
        <v>10</v>
      </c>
      <c r="B11" s="1">
        <v>10798</v>
      </c>
      <c r="C11" s="1">
        <v>10848</v>
      </c>
      <c r="D11" s="1">
        <v>10958</v>
      </c>
      <c r="E11" s="1">
        <v>11042</v>
      </c>
      <c r="F11" s="1">
        <v>11163</v>
      </c>
      <c r="G11" s="1">
        <v>11392</v>
      </c>
      <c r="H11" s="1">
        <v>11413</v>
      </c>
      <c r="I11" s="1">
        <v>11413</v>
      </c>
      <c r="J11" s="1">
        <v>11552</v>
      </c>
      <c r="K11" s="1">
        <v>11560</v>
      </c>
      <c r="L11" s="1">
        <v>11599</v>
      </c>
      <c r="M11" s="1">
        <v>11612</v>
      </c>
      <c r="N11" s="1">
        <v>11618</v>
      </c>
      <c r="O11" s="1">
        <v>11671</v>
      </c>
      <c r="P11" s="1">
        <v>11677</v>
      </c>
      <c r="Q11" s="1">
        <v>11660</v>
      </c>
      <c r="R11" s="1">
        <v>11664</v>
      </c>
      <c r="T11" t="str">
        <f t="shared" si="1"/>
        <v/>
      </c>
      <c r="U11" t="str">
        <f t="shared" si="2"/>
        <v/>
      </c>
      <c r="V11" t="str">
        <f t="shared" si="3"/>
        <v/>
      </c>
      <c r="W11" t="str">
        <f t="shared" si="4"/>
        <v/>
      </c>
      <c r="X11" t="str">
        <f t="shared" si="5"/>
        <v/>
      </c>
      <c r="Y11" t="str">
        <f t="shared" si="6"/>
        <v/>
      </c>
      <c r="Z11" t="str">
        <f t="shared" si="7"/>
        <v/>
      </c>
      <c r="AA11" t="str">
        <f t="shared" si="8"/>
        <v/>
      </c>
      <c r="AB11" t="str">
        <f t="shared" si="9"/>
        <v/>
      </c>
      <c r="AC11" t="str">
        <f t="shared" si="10"/>
        <v/>
      </c>
      <c r="AD11" t="str">
        <f t="shared" si="11"/>
        <v/>
      </c>
      <c r="AE11" t="str">
        <f t="shared" si="12"/>
        <v/>
      </c>
      <c r="AF11" t="str">
        <f t="shared" si="13"/>
        <v/>
      </c>
      <c r="AG11" t="str">
        <f t="shared" si="14"/>
        <v/>
      </c>
      <c r="AH11">
        <f t="shared" si="15"/>
        <v>2020</v>
      </c>
      <c r="AI11" t="str">
        <f t="shared" si="16"/>
        <v/>
      </c>
      <c r="AJ11">
        <f t="shared" si="17"/>
        <v>2020</v>
      </c>
      <c r="AK11" t="str">
        <f>IF(AJ11=SMALL($AJ$3:$AJ$27,1),MAX($AK$2:AK10)+1,IF(AJ11=SMALL($AJ$3:$AJ$27,2),2,""))</f>
        <v/>
      </c>
    </row>
    <row r="12" spans="1:37" x14ac:dyDescent="0.35">
      <c r="A12" t="s">
        <v>11</v>
      </c>
      <c r="B12" s="1">
        <v>917</v>
      </c>
      <c r="C12" s="1">
        <v>917</v>
      </c>
      <c r="D12" s="1">
        <v>917</v>
      </c>
      <c r="E12" s="1">
        <v>917</v>
      </c>
      <c r="F12" s="1">
        <v>1558</v>
      </c>
      <c r="G12" s="1">
        <v>1558</v>
      </c>
      <c r="H12" s="1">
        <v>1558</v>
      </c>
      <c r="I12" s="1">
        <v>1558</v>
      </c>
      <c r="J12" s="1">
        <v>1558</v>
      </c>
      <c r="K12" s="1">
        <v>1558</v>
      </c>
      <c r="L12" s="1">
        <v>1589</v>
      </c>
      <c r="M12" s="1">
        <v>1843</v>
      </c>
      <c r="N12" s="1">
        <v>2133</v>
      </c>
      <c r="O12" s="1">
        <v>2098</v>
      </c>
      <c r="P12" s="1">
        <v>2098</v>
      </c>
      <c r="Q12" s="1">
        <v>2145</v>
      </c>
      <c r="R12" s="1">
        <v>2159</v>
      </c>
      <c r="T12" t="str">
        <f t="shared" si="1"/>
        <v/>
      </c>
      <c r="U12" t="str">
        <f t="shared" si="2"/>
        <v/>
      </c>
      <c r="V12" t="str">
        <f t="shared" si="3"/>
        <v/>
      </c>
      <c r="W12" t="str">
        <f t="shared" si="4"/>
        <v/>
      </c>
      <c r="X12" t="str">
        <f t="shared" si="5"/>
        <v/>
      </c>
      <c r="Y12" t="str">
        <f t="shared" si="6"/>
        <v/>
      </c>
      <c r="Z12" t="str">
        <f t="shared" si="7"/>
        <v/>
      </c>
      <c r="AA12" t="str">
        <f t="shared" si="8"/>
        <v/>
      </c>
      <c r="AB12" t="str">
        <f t="shared" si="9"/>
        <v/>
      </c>
      <c r="AC12" t="str">
        <f t="shared" si="10"/>
        <v/>
      </c>
      <c r="AD12" t="str">
        <f t="shared" si="11"/>
        <v/>
      </c>
      <c r="AE12" t="str">
        <f t="shared" si="12"/>
        <v/>
      </c>
      <c r="AF12">
        <f t="shared" si="13"/>
        <v>2018</v>
      </c>
      <c r="AG12" t="str">
        <f t="shared" si="14"/>
        <v/>
      </c>
      <c r="AH12" t="str">
        <f t="shared" si="15"/>
        <v/>
      </c>
      <c r="AI12" t="str">
        <f t="shared" si="16"/>
        <v/>
      </c>
      <c r="AJ12">
        <f t="shared" si="17"/>
        <v>2018</v>
      </c>
      <c r="AK12" t="str">
        <f>IF(AJ12=SMALL($AJ$3:$AJ$27,1),MAX($AK$2:AK11)+1,IF(AJ12=SMALL($AJ$3:$AJ$27,2),2,""))</f>
        <v/>
      </c>
    </row>
    <row r="13" spans="1:37" x14ac:dyDescent="0.35">
      <c r="A13" t="s">
        <v>12</v>
      </c>
      <c r="B13" s="1">
        <v>2600</v>
      </c>
      <c r="C13" s="1">
        <v>2604</v>
      </c>
      <c r="D13" s="1">
        <v>2582</v>
      </c>
      <c r="E13" s="1">
        <v>2637</v>
      </c>
      <c r="F13" s="1">
        <v>2646</v>
      </c>
      <c r="G13" s="1">
        <v>2651</v>
      </c>
      <c r="H13" s="1">
        <v>2658</v>
      </c>
      <c r="I13" s="1">
        <v>2658</v>
      </c>
      <c r="J13" s="1">
        <v>2666</v>
      </c>
      <c r="K13" s="1">
        <v>2678</v>
      </c>
      <c r="L13" s="1">
        <v>2730</v>
      </c>
      <c r="M13" s="1">
        <v>2756</v>
      </c>
      <c r="N13" s="1">
        <v>2758</v>
      </c>
      <c r="O13" s="1">
        <v>2756</v>
      </c>
      <c r="P13" s="1">
        <v>2790</v>
      </c>
      <c r="Q13" s="1">
        <v>2789</v>
      </c>
      <c r="R13" s="1">
        <v>2790</v>
      </c>
      <c r="T13" t="str">
        <f t="shared" si="1"/>
        <v/>
      </c>
      <c r="U13">
        <f t="shared" si="2"/>
        <v>2007</v>
      </c>
      <c r="V13" t="str">
        <f t="shared" si="3"/>
        <v/>
      </c>
      <c r="W13" t="str">
        <f t="shared" si="4"/>
        <v/>
      </c>
      <c r="X13" t="str">
        <f t="shared" si="5"/>
        <v/>
      </c>
      <c r="Y13" t="str">
        <f t="shared" si="6"/>
        <v/>
      </c>
      <c r="Z13" t="str">
        <f t="shared" si="7"/>
        <v/>
      </c>
      <c r="AA13" t="str">
        <f t="shared" si="8"/>
        <v/>
      </c>
      <c r="AB13" t="str">
        <f t="shared" si="9"/>
        <v/>
      </c>
      <c r="AC13" t="str">
        <f t="shared" si="10"/>
        <v/>
      </c>
      <c r="AD13" t="str">
        <f t="shared" si="11"/>
        <v/>
      </c>
      <c r="AE13" t="str">
        <f t="shared" si="12"/>
        <v/>
      </c>
      <c r="AF13">
        <f t="shared" si="13"/>
        <v>2018</v>
      </c>
      <c r="AG13" t="str">
        <f t="shared" si="14"/>
        <v/>
      </c>
      <c r="AH13">
        <f t="shared" si="15"/>
        <v>2020</v>
      </c>
      <c r="AI13" t="str">
        <f t="shared" si="16"/>
        <v/>
      </c>
      <c r="AJ13">
        <f t="shared" si="17"/>
        <v>2007</v>
      </c>
      <c r="AK13" t="str">
        <f>IF(AJ13=SMALL($AJ$3:$AJ$27,1),MAX($AK$2:AK12)+1,IF(AJ13=SMALL($AJ$3:$AJ$27,2),2,""))</f>
        <v/>
      </c>
    </row>
    <row r="14" spans="1:37" x14ac:dyDescent="0.35">
      <c r="A14" t="s">
        <v>13</v>
      </c>
      <c r="B14" s="1">
        <v>1016</v>
      </c>
      <c r="C14" s="1">
        <v>1081</v>
      </c>
      <c r="D14" s="1">
        <v>1156</v>
      </c>
      <c r="E14" s="1">
        <v>1199</v>
      </c>
      <c r="F14" s="1">
        <v>1244</v>
      </c>
      <c r="G14" s="1">
        <v>1244</v>
      </c>
      <c r="H14" s="1">
        <v>1254</v>
      </c>
      <c r="I14" s="1">
        <v>1254</v>
      </c>
      <c r="J14" s="1">
        <v>1289</v>
      </c>
      <c r="K14" s="1">
        <v>1290</v>
      </c>
      <c r="L14" s="1">
        <v>1310</v>
      </c>
      <c r="M14" s="1">
        <v>1310</v>
      </c>
      <c r="N14" s="1">
        <v>1310</v>
      </c>
      <c r="O14" s="1">
        <v>1310</v>
      </c>
      <c r="P14" s="1">
        <v>1310</v>
      </c>
      <c r="Q14" s="1">
        <v>1310</v>
      </c>
      <c r="R14" s="1">
        <v>1316</v>
      </c>
      <c r="T14" t="str">
        <f t="shared" si="1"/>
        <v/>
      </c>
      <c r="U14" t="str">
        <f t="shared" si="2"/>
        <v/>
      </c>
      <c r="V14" t="str">
        <f t="shared" si="3"/>
        <v/>
      </c>
      <c r="W14" t="str">
        <f t="shared" si="4"/>
        <v/>
      </c>
      <c r="X14" t="str">
        <f t="shared" si="5"/>
        <v/>
      </c>
      <c r="Y14" t="str">
        <f t="shared" si="6"/>
        <v/>
      </c>
      <c r="Z14" t="str">
        <f t="shared" si="7"/>
        <v/>
      </c>
      <c r="AA14" t="str">
        <f t="shared" si="8"/>
        <v/>
      </c>
      <c r="AB14" t="str">
        <f t="shared" si="9"/>
        <v/>
      </c>
      <c r="AC14" t="str">
        <f t="shared" si="10"/>
        <v/>
      </c>
      <c r="AD14" t="str">
        <f t="shared" si="11"/>
        <v/>
      </c>
      <c r="AE14" t="str">
        <f t="shared" si="12"/>
        <v/>
      </c>
      <c r="AF14" t="str">
        <f t="shared" si="13"/>
        <v/>
      </c>
      <c r="AG14" t="str">
        <f t="shared" si="14"/>
        <v/>
      </c>
      <c r="AH14" t="str">
        <f t="shared" si="15"/>
        <v/>
      </c>
      <c r="AI14" t="str">
        <f t="shared" si="16"/>
        <v/>
      </c>
      <c r="AJ14">
        <f t="shared" si="17"/>
        <v>9999</v>
      </c>
      <c r="AK14" t="str">
        <f>IF(AJ14=SMALL($AJ$3:$AJ$27,1),MAX($AK$2:AK13)+1,IF(AJ14=SMALL($AJ$3:$AJ$27,2),2,""))</f>
        <v/>
      </c>
    </row>
    <row r="15" spans="1:37" x14ac:dyDescent="0.35">
      <c r="A15" t="s">
        <v>14</v>
      </c>
      <c r="B15" s="1">
        <v>247</v>
      </c>
      <c r="C15" s="1">
        <v>270</v>
      </c>
      <c r="D15" s="1">
        <v>269</v>
      </c>
      <c r="E15" s="1">
        <v>423</v>
      </c>
      <c r="F15" s="1">
        <v>663</v>
      </c>
      <c r="G15" s="1">
        <v>900</v>
      </c>
      <c r="H15" s="1">
        <v>900</v>
      </c>
      <c r="I15" s="1">
        <v>900</v>
      </c>
      <c r="J15" s="1">
        <v>897</v>
      </c>
      <c r="K15" s="1">
        <v>897</v>
      </c>
      <c r="L15" s="1">
        <v>916</v>
      </c>
      <c r="M15" s="1">
        <v>916</v>
      </c>
      <c r="N15" s="1">
        <v>916</v>
      </c>
      <c r="O15" s="1">
        <v>916</v>
      </c>
      <c r="P15" s="1">
        <v>995</v>
      </c>
      <c r="Q15" s="1">
        <v>995</v>
      </c>
      <c r="R15" s="1">
        <v>995</v>
      </c>
      <c r="T15" t="str">
        <f t="shared" si="1"/>
        <v/>
      </c>
      <c r="U15">
        <f t="shared" si="2"/>
        <v>2007</v>
      </c>
      <c r="V15" t="str">
        <f t="shared" si="3"/>
        <v/>
      </c>
      <c r="W15" t="str">
        <f t="shared" si="4"/>
        <v/>
      </c>
      <c r="X15" t="str">
        <f t="shared" si="5"/>
        <v/>
      </c>
      <c r="Y15" t="str">
        <f t="shared" si="6"/>
        <v/>
      </c>
      <c r="Z15" t="str">
        <f t="shared" si="7"/>
        <v/>
      </c>
      <c r="AA15">
        <f t="shared" si="8"/>
        <v>2013</v>
      </c>
      <c r="AB15" t="str">
        <f t="shared" si="9"/>
        <v/>
      </c>
      <c r="AC15" t="str">
        <f t="shared" si="10"/>
        <v/>
      </c>
      <c r="AD15" t="str">
        <f t="shared" si="11"/>
        <v/>
      </c>
      <c r="AE15" t="str">
        <f t="shared" si="12"/>
        <v/>
      </c>
      <c r="AF15" t="str">
        <f t="shared" si="13"/>
        <v/>
      </c>
      <c r="AG15" t="str">
        <f t="shared" si="14"/>
        <v/>
      </c>
      <c r="AH15" t="str">
        <f t="shared" si="15"/>
        <v/>
      </c>
      <c r="AI15" t="str">
        <f t="shared" si="16"/>
        <v/>
      </c>
      <c r="AJ15">
        <f t="shared" si="17"/>
        <v>2007</v>
      </c>
      <c r="AK15" t="str">
        <f>IF(AJ15=SMALL($AJ$3:$AJ$27,1),MAX($AK$2:AK14)+1,IF(AJ15=SMALL($AJ$3:$AJ$27,2),2,""))</f>
        <v/>
      </c>
    </row>
    <row r="16" spans="1:37" x14ac:dyDescent="0.35">
      <c r="A16" t="s">
        <v>15</v>
      </c>
      <c r="B16" s="1">
        <v>552</v>
      </c>
      <c r="C16" s="1">
        <v>583</v>
      </c>
      <c r="D16" s="1">
        <v>663</v>
      </c>
      <c r="E16" s="1">
        <v>765</v>
      </c>
      <c r="F16" s="1">
        <v>849</v>
      </c>
      <c r="G16" s="1">
        <v>857</v>
      </c>
      <c r="H16" s="1">
        <v>1070</v>
      </c>
      <c r="I16" s="1">
        <v>1365</v>
      </c>
      <c r="J16" s="1">
        <v>1482</v>
      </c>
      <c r="K16" s="1">
        <v>1556</v>
      </c>
      <c r="L16" s="1">
        <v>1559</v>
      </c>
      <c r="M16" s="1">
        <v>1637</v>
      </c>
      <c r="N16" s="1">
        <v>1637</v>
      </c>
      <c r="O16" s="1">
        <v>1637</v>
      </c>
      <c r="P16" s="1">
        <v>1676</v>
      </c>
      <c r="Q16" s="1">
        <v>1712</v>
      </c>
      <c r="R16" s="1">
        <v>1761</v>
      </c>
      <c r="T16" t="str">
        <f t="shared" si="1"/>
        <v/>
      </c>
      <c r="U16" t="str">
        <f t="shared" si="2"/>
        <v/>
      </c>
      <c r="V16" t="str">
        <f t="shared" si="3"/>
        <v/>
      </c>
      <c r="W16" t="str">
        <f t="shared" si="4"/>
        <v/>
      </c>
      <c r="X16" t="str">
        <f t="shared" si="5"/>
        <v/>
      </c>
      <c r="Y16" t="str">
        <f t="shared" si="6"/>
        <v/>
      </c>
      <c r="Z16" t="str">
        <f t="shared" si="7"/>
        <v/>
      </c>
      <c r="AA16" t="str">
        <f t="shared" si="8"/>
        <v/>
      </c>
      <c r="AB16" t="str">
        <f t="shared" si="9"/>
        <v/>
      </c>
      <c r="AC16" t="str">
        <f t="shared" si="10"/>
        <v/>
      </c>
      <c r="AD16" t="str">
        <f t="shared" si="11"/>
        <v/>
      </c>
      <c r="AE16" t="str">
        <f t="shared" si="12"/>
        <v/>
      </c>
      <c r="AF16" t="str">
        <f t="shared" si="13"/>
        <v/>
      </c>
      <c r="AG16" t="str">
        <f t="shared" si="14"/>
        <v/>
      </c>
      <c r="AH16" t="str">
        <f t="shared" si="15"/>
        <v/>
      </c>
      <c r="AI16" t="str">
        <f t="shared" si="16"/>
        <v/>
      </c>
      <c r="AJ16">
        <f t="shared" si="17"/>
        <v>9999</v>
      </c>
      <c r="AK16" t="str">
        <f>IF(AJ16=SMALL($AJ$3:$AJ$27,1),MAX($AK$2:AK15)+1,IF(AJ16=SMALL($AJ$3:$AJ$27,2),2,""))</f>
        <v/>
      </c>
    </row>
    <row r="17" spans="1:37" x14ac:dyDescent="0.35">
      <c r="A17" t="s">
        <v>16</v>
      </c>
      <c r="B17" s="1">
        <v>417</v>
      </c>
      <c r="C17" s="1">
        <v>309</v>
      </c>
      <c r="D17" s="1">
        <v>309</v>
      </c>
      <c r="E17" s="1">
        <v>309</v>
      </c>
      <c r="F17" s="1">
        <v>309</v>
      </c>
      <c r="G17" s="1">
        <v>309</v>
      </c>
      <c r="H17" s="1">
        <v>309</v>
      </c>
      <c r="I17" s="1">
        <v>309</v>
      </c>
      <c r="J17" s="1">
        <v>309</v>
      </c>
      <c r="K17" s="1">
        <v>309</v>
      </c>
      <c r="L17" s="1">
        <v>309</v>
      </c>
      <c r="M17" s="1">
        <v>314</v>
      </c>
      <c r="N17" s="1">
        <v>324</v>
      </c>
      <c r="O17" s="1">
        <v>324</v>
      </c>
      <c r="P17" s="1">
        <v>403</v>
      </c>
      <c r="Q17" s="1">
        <v>400</v>
      </c>
      <c r="R17" s="1">
        <v>400</v>
      </c>
      <c r="T17">
        <f t="shared" si="1"/>
        <v>2006</v>
      </c>
      <c r="U17" t="str">
        <f t="shared" si="2"/>
        <v/>
      </c>
      <c r="V17" t="str">
        <f t="shared" si="3"/>
        <v/>
      </c>
      <c r="W17" t="str">
        <f t="shared" si="4"/>
        <v/>
      </c>
      <c r="X17" t="str">
        <f t="shared" si="5"/>
        <v/>
      </c>
      <c r="Y17" t="str">
        <f t="shared" si="6"/>
        <v/>
      </c>
      <c r="Z17" t="str">
        <f t="shared" si="7"/>
        <v/>
      </c>
      <c r="AA17" t="str">
        <f t="shared" si="8"/>
        <v/>
      </c>
      <c r="AB17" t="str">
        <f t="shared" si="9"/>
        <v/>
      </c>
      <c r="AC17" t="str">
        <f t="shared" si="10"/>
        <v/>
      </c>
      <c r="AD17" t="str">
        <f t="shared" si="11"/>
        <v/>
      </c>
      <c r="AE17" t="str">
        <f t="shared" si="12"/>
        <v/>
      </c>
      <c r="AF17" t="str">
        <f t="shared" si="13"/>
        <v/>
      </c>
      <c r="AG17" t="str">
        <f t="shared" si="14"/>
        <v/>
      </c>
      <c r="AH17">
        <f t="shared" si="15"/>
        <v>2020</v>
      </c>
      <c r="AI17" t="str">
        <f t="shared" si="16"/>
        <v/>
      </c>
      <c r="AJ17">
        <f t="shared" si="17"/>
        <v>2006</v>
      </c>
      <c r="AK17">
        <f>IF(AJ17=SMALL($AJ$3:$AJ$27,1),MAX($AK$2:AK16)+1,IF(AJ17=SMALL($AJ$3:$AJ$27,2),2,""))</f>
        <v>2</v>
      </c>
    </row>
    <row r="18" spans="1:37" x14ac:dyDescent="0.35">
      <c r="A18" t="s">
        <v>17</v>
      </c>
      <c r="B18" s="1">
        <v>147</v>
      </c>
      <c r="C18" s="1">
        <v>147</v>
      </c>
      <c r="D18" s="1">
        <v>147</v>
      </c>
      <c r="E18" s="1">
        <v>147</v>
      </c>
      <c r="F18" s="1">
        <v>147</v>
      </c>
      <c r="G18" s="1">
        <v>152</v>
      </c>
      <c r="H18" s="1">
        <v>152</v>
      </c>
      <c r="I18" s="1">
        <v>152</v>
      </c>
      <c r="J18" s="1">
        <v>152</v>
      </c>
      <c r="K18" s="1">
        <v>152</v>
      </c>
      <c r="L18" s="1">
        <v>161</v>
      </c>
      <c r="M18" s="1">
        <v>161</v>
      </c>
      <c r="N18" s="1">
        <v>165</v>
      </c>
      <c r="O18" s="1">
        <v>165</v>
      </c>
      <c r="P18" s="1">
        <v>165</v>
      </c>
      <c r="Q18" s="1">
        <v>165</v>
      </c>
      <c r="R18" s="1">
        <v>163</v>
      </c>
      <c r="T18" t="str">
        <f t="shared" si="1"/>
        <v/>
      </c>
      <c r="U18" t="str">
        <f t="shared" si="2"/>
        <v/>
      </c>
      <c r="V18" t="str">
        <f t="shared" si="3"/>
        <v/>
      </c>
      <c r="W18" t="str">
        <f t="shared" si="4"/>
        <v/>
      </c>
      <c r="X18" t="str">
        <f t="shared" si="5"/>
        <v/>
      </c>
      <c r="Y18" t="str">
        <f t="shared" si="6"/>
        <v/>
      </c>
      <c r="Z18" t="str">
        <f t="shared" si="7"/>
        <v/>
      </c>
      <c r="AA18" t="str">
        <f t="shared" si="8"/>
        <v/>
      </c>
      <c r="AB18" t="str">
        <f t="shared" si="9"/>
        <v/>
      </c>
      <c r="AC18" t="str">
        <f t="shared" si="10"/>
        <v/>
      </c>
      <c r="AD18" t="str">
        <f t="shared" si="11"/>
        <v/>
      </c>
      <c r="AE18" t="str">
        <f t="shared" si="12"/>
        <v/>
      </c>
      <c r="AF18" t="str">
        <f t="shared" si="13"/>
        <v/>
      </c>
      <c r="AG18" t="str">
        <f t="shared" si="14"/>
        <v/>
      </c>
      <c r="AH18" t="str">
        <f t="shared" si="15"/>
        <v/>
      </c>
      <c r="AI18">
        <f t="shared" si="16"/>
        <v>2021</v>
      </c>
      <c r="AJ18">
        <f t="shared" si="17"/>
        <v>2021</v>
      </c>
      <c r="AK18" t="str">
        <f>IF(AJ18=SMALL($AJ$3:$AJ$27,1),MAX($AK$2:AK17)+1,IF(AJ18=SMALL($AJ$3:$AJ$27,2),2,""))</f>
        <v/>
      </c>
    </row>
    <row r="19" spans="1:37" x14ac:dyDescent="0.35">
      <c r="A19" t="s">
        <v>18</v>
      </c>
      <c r="B19" s="1">
        <v>859</v>
      </c>
      <c r="C19" s="1">
        <v>1157</v>
      </c>
      <c r="D19" s="1">
        <v>1065</v>
      </c>
      <c r="E19" s="1">
        <v>1274</v>
      </c>
      <c r="F19" s="1">
        <v>1273</v>
      </c>
      <c r="G19" s="1">
        <v>1477</v>
      </c>
      <c r="H19" s="1">
        <v>1516</v>
      </c>
      <c r="I19" s="1">
        <v>1515</v>
      </c>
      <c r="J19" s="1">
        <v>1562</v>
      </c>
      <c r="K19" s="1">
        <v>1577</v>
      </c>
      <c r="L19" s="1">
        <v>1621</v>
      </c>
      <c r="M19" s="1">
        <v>1628</v>
      </c>
      <c r="N19" s="1">
        <v>1636</v>
      </c>
      <c r="O19" s="1">
        <v>1669</v>
      </c>
      <c r="P19" s="1">
        <v>1723</v>
      </c>
      <c r="Q19" s="1">
        <v>1774</v>
      </c>
      <c r="R19" s="1">
        <v>1860</v>
      </c>
      <c r="T19" t="str">
        <f t="shared" si="1"/>
        <v/>
      </c>
      <c r="U19">
        <f t="shared" si="2"/>
        <v>2007</v>
      </c>
      <c r="V19" t="str">
        <f t="shared" si="3"/>
        <v/>
      </c>
      <c r="W19">
        <f t="shared" si="4"/>
        <v>2009</v>
      </c>
      <c r="X19" t="str">
        <f t="shared" si="5"/>
        <v/>
      </c>
      <c r="Y19" t="str">
        <f t="shared" si="6"/>
        <v/>
      </c>
      <c r="Z19">
        <f t="shared" si="7"/>
        <v>2012</v>
      </c>
      <c r="AA19" t="str">
        <f t="shared" si="8"/>
        <v/>
      </c>
      <c r="AB19" t="str">
        <f t="shared" si="9"/>
        <v/>
      </c>
      <c r="AC19" t="str">
        <f t="shared" si="10"/>
        <v/>
      </c>
      <c r="AD19" t="str">
        <f t="shared" si="11"/>
        <v/>
      </c>
      <c r="AE19" t="str">
        <f t="shared" si="12"/>
        <v/>
      </c>
      <c r="AF19" t="str">
        <f t="shared" si="13"/>
        <v/>
      </c>
      <c r="AG19" t="str">
        <f t="shared" si="14"/>
        <v/>
      </c>
      <c r="AH19" t="str">
        <f t="shared" si="15"/>
        <v/>
      </c>
      <c r="AI19" t="str">
        <f t="shared" si="16"/>
        <v/>
      </c>
      <c r="AJ19">
        <f t="shared" si="17"/>
        <v>2007</v>
      </c>
      <c r="AK19" t="str">
        <f>IF(AJ19=SMALL($AJ$3:$AJ$27,1),MAX($AK$2:AK18)+1,IF(AJ19=SMALL($AJ$3:$AJ$27,2),2,""))</f>
        <v/>
      </c>
    </row>
    <row r="20" spans="1:37" x14ac:dyDescent="0.35">
      <c r="A20" t="s">
        <v>19</v>
      </c>
      <c r="B20" s="1">
        <v>12363</v>
      </c>
      <c r="C20" s="1">
        <v>12531</v>
      </c>
      <c r="D20" s="1">
        <v>12594</v>
      </c>
      <c r="E20" s="1">
        <v>12645</v>
      </c>
      <c r="F20" s="1">
        <v>12813</v>
      </c>
      <c r="G20" s="1">
        <v>12819</v>
      </c>
      <c r="H20" s="1">
        <v>12845</v>
      </c>
      <c r="I20" s="1">
        <v>12879</v>
      </c>
      <c r="J20" s="1">
        <v>12917</v>
      </c>
      <c r="K20" s="1">
        <v>12949</v>
      </c>
      <c r="L20" s="1">
        <v>12993</v>
      </c>
      <c r="M20" s="1">
        <v>12996</v>
      </c>
      <c r="N20" s="1">
        <v>13009</v>
      </c>
      <c r="O20" s="1">
        <v>13141</v>
      </c>
      <c r="P20" s="1">
        <v>13183</v>
      </c>
      <c r="Q20" s="1">
        <v>13192</v>
      </c>
      <c r="R20" s="1">
        <v>13155</v>
      </c>
      <c r="T20" t="str">
        <f t="shared" si="1"/>
        <v/>
      </c>
      <c r="U20" t="str">
        <f t="shared" si="2"/>
        <v/>
      </c>
      <c r="V20" t="str">
        <f t="shared" si="3"/>
        <v/>
      </c>
      <c r="W20" t="str">
        <f t="shared" si="4"/>
        <v/>
      </c>
      <c r="X20" t="str">
        <f t="shared" si="5"/>
        <v/>
      </c>
      <c r="Y20" t="str">
        <f t="shared" si="6"/>
        <v/>
      </c>
      <c r="Z20" t="str">
        <f t="shared" si="7"/>
        <v/>
      </c>
      <c r="AA20" t="str">
        <f t="shared" si="8"/>
        <v/>
      </c>
      <c r="AB20" t="str">
        <f t="shared" si="9"/>
        <v/>
      </c>
      <c r="AC20" t="str">
        <f t="shared" si="10"/>
        <v/>
      </c>
      <c r="AD20" t="str">
        <f t="shared" si="11"/>
        <v/>
      </c>
      <c r="AE20" t="str">
        <f t="shared" si="12"/>
        <v/>
      </c>
      <c r="AF20" t="str">
        <f t="shared" si="13"/>
        <v/>
      </c>
      <c r="AG20" t="str">
        <f t="shared" si="14"/>
        <v/>
      </c>
      <c r="AH20" t="str">
        <f t="shared" si="15"/>
        <v/>
      </c>
      <c r="AI20">
        <f t="shared" si="16"/>
        <v>2021</v>
      </c>
      <c r="AJ20">
        <f t="shared" si="17"/>
        <v>2021</v>
      </c>
      <c r="AK20" t="str">
        <f>IF(AJ20=SMALL($AJ$3:$AJ$27,1),MAX($AK$2:AK19)+1,IF(AJ20=SMALL($AJ$3:$AJ$27,2),2,""))</f>
        <v/>
      </c>
    </row>
    <row r="21" spans="1:37" x14ac:dyDescent="0.35">
      <c r="A21" t="s">
        <v>20</v>
      </c>
      <c r="B21" s="1">
        <v>264</v>
      </c>
      <c r="C21" s="1">
        <v>271</v>
      </c>
      <c r="D21" s="1">
        <v>239</v>
      </c>
      <c r="E21" s="1">
        <v>253</v>
      </c>
      <c r="F21" s="1">
        <v>344</v>
      </c>
      <c r="G21" s="1">
        <v>381</v>
      </c>
      <c r="H21" s="1">
        <v>393</v>
      </c>
      <c r="I21" s="1">
        <v>392</v>
      </c>
      <c r="J21" s="1">
        <v>392</v>
      </c>
      <c r="K21" s="1">
        <v>392</v>
      </c>
      <c r="L21" s="1">
        <v>392</v>
      </c>
      <c r="M21" s="1">
        <v>392</v>
      </c>
      <c r="N21" s="1">
        <v>523</v>
      </c>
      <c r="O21" s="1">
        <v>599</v>
      </c>
      <c r="P21" s="1">
        <v>580</v>
      </c>
      <c r="Q21" s="1">
        <v>580</v>
      </c>
      <c r="R21" s="1">
        <v>580</v>
      </c>
      <c r="T21" t="str">
        <f t="shared" si="1"/>
        <v/>
      </c>
      <c r="U21">
        <f t="shared" si="2"/>
        <v>2007</v>
      </c>
      <c r="V21" t="str">
        <f t="shared" si="3"/>
        <v/>
      </c>
      <c r="W21" t="str">
        <f t="shared" si="4"/>
        <v/>
      </c>
      <c r="X21" t="str">
        <f t="shared" si="5"/>
        <v/>
      </c>
      <c r="Y21" t="str">
        <f t="shared" si="6"/>
        <v/>
      </c>
      <c r="Z21">
        <f t="shared" si="7"/>
        <v>2012</v>
      </c>
      <c r="AA21" t="str">
        <f t="shared" si="8"/>
        <v/>
      </c>
      <c r="AB21" t="str">
        <f t="shared" si="9"/>
        <v/>
      </c>
      <c r="AC21" t="str">
        <f t="shared" si="10"/>
        <v/>
      </c>
      <c r="AD21" t="str">
        <f t="shared" si="11"/>
        <v/>
      </c>
      <c r="AE21" t="str">
        <f t="shared" si="12"/>
        <v/>
      </c>
      <c r="AF21" t="str">
        <f t="shared" si="13"/>
        <v/>
      </c>
      <c r="AG21">
        <f t="shared" si="14"/>
        <v>2019</v>
      </c>
      <c r="AH21" t="str">
        <f t="shared" si="15"/>
        <v/>
      </c>
      <c r="AI21" t="str">
        <f t="shared" si="16"/>
        <v/>
      </c>
      <c r="AJ21">
        <f t="shared" si="17"/>
        <v>2007</v>
      </c>
      <c r="AK21" t="str">
        <f>IF(AJ21=SMALL($AJ$3:$AJ$27,1),MAX($AK$2:AK20)+1,IF(AJ21=SMALL($AJ$3:$AJ$27,2),2,""))</f>
        <v/>
      </c>
    </row>
    <row r="22" spans="1:37" x14ac:dyDescent="0.35">
      <c r="A22" t="s">
        <v>21</v>
      </c>
      <c r="B22" s="1">
        <v>6542</v>
      </c>
      <c r="C22" s="1">
        <v>6554</v>
      </c>
      <c r="D22" s="1">
        <v>6588</v>
      </c>
      <c r="E22" s="1">
        <v>6629</v>
      </c>
      <c r="F22" s="1">
        <v>6661</v>
      </c>
      <c r="G22" s="1">
        <v>6668</v>
      </c>
      <c r="H22" s="1">
        <v>6668</v>
      </c>
      <c r="I22" s="1">
        <v>6726</v>
      </c>
      <c r="J22" s="1">
        <v>6751</v>
      </c>
      <c r="K22" s="1">
        <v>6844</v>
      </c>
      <c r="L22" s="1">
        <v>6943</v>
      </c>
      <c r="M22" s="1">
        <v>6943</v>
      </c>
      <c r="N22" s="1">
        <v>6943</v>
      </c>
      <c r="O22" s="1">
        <v>6966</v>
      </c>
      <c r="P22" s="1">
        <v>6977</v>
      </c>
      <c r="Q22" s="1">
        <v>6978</v>
      </c>
      <c r="R22" s="1">
        <v>6978</v>
      </c>
      <c r="T22" t="str">
        <f t="shared" si="1"/>
        <v/>
      </c>
      <c r="U22" t="str">
        <f t="shared" si="2"/>
        <v/>
      </c>
      <c r="V22" t="str">
        <f t="shared" si="3"/>
        <v/>
      </c>
      <c r="W22" t="str">
        <f t="shared" si="4"/>
        <v/>
      </c>
      <c r="X22" t="str">
        <f t="shared" si="5"/>
        <v/>
      </c>
      <c r="Y22" t="str">
        <f t="shared" si="6"/>
        <v/>
      </c>
      <c r="Z22" t="str">
        <f t="shared" si="7"/>
        <v/>
      </c>
      <c r="AA22" t="str">
        <f t="shared" si="8"/>
        <v/>
      </c>
      <c r="AB22" t="str">
        <f t="shared" si="9"/>
        <v/>
      </c>
      <c r="AC22" t="str">
        <f t="shared" si="10"/>
        <v/>
      </c>
      <c r="AD22" t="str">
        <f t="shared" si="11"/>
        <v/>
      </c>
      <c r="AE22" t="str">
        <f t="shared" si="12"/>
        <v/>
      </c>
      <c r="AF22" t="str">
        <f t="shared" si="13"/>
        <v/>
      </c>
      <c r="AG22" t="str">
        <f t="shared" si="14"/>
        <v/>
      </c>
      <c r="AH22" t="str">
        <f t="shared" si="15"/>
        <v/>
      </c>
      <c r="AI22" t="str">
        <f t="shared" si="16"/>
        <v/>
      </c>
      <c r="AJ22">
        <f t="shared" si="17"/>
        <v>9999</v>
      </c>
      <c r="AK22" t="str">
        <f>IF(AJ22=SMALL($AJ$3:$AJ$27,1),MAX($AK$2:AK21)+1,IF(AJ22=SMALL($AJ$3:$AJ$27,2),2,""))</f>
        <v/>
      </c>
    </row>
    <row r="23" spans="1:37" x14ac:dyDescent="0.35">
      <c r="A23" t="s">
        <v>22</v>
      </c>
      <c r="B23" s="1">
        <v>228</v>
      </c>
      <c r="C23" s="1">
        <v>228</v>
      </c>
      <c r="D23" s="1">
        <v>281</v>
      </c>
      <c r="E23" s="1">
        <v>281</v>
      </c>
      <c r="F23" s="1">
        <v>321</v>
      </c>
      <c r="G23" s="1">
        <v>332</v>
      </c>
      <c r="H23" s="1">
        <v>350</v>
      </c>
      <c r="I23" s="1">
        <v>550</v>
      </c>
      <c r="J23" s="1">
        <v>644</v>
      </c>
      <c r="K23" s="1">
        <v>683</v>
      </c>
      <c r="L23" s="1">
        <v>747</v>
      </c>
      <c r="M23" s="1">
        <v>747</v>
      </c>
      <c r="N23" s="1">
        <v>763</v>
      </c>
      <c r="O23" s="1">
        <v>823</v>
      </c>
      <c r="P23" s="1">
        <v>866</v>
      </c>
      <c r="Q23" s="1">
        <v>920</v>
      </c>
      <c r="R23" s="1">
        <v>931</v>
      </c>
      <c r="T23" t="str">
        <f t="shared" si="1"/>
        <v/>
      </c>
      <c r="U23" t="str">
        <f t="shared" si="2"/>
        <v/>
      </c>
      <c r="V23" t="str">
        <f t="shared" si="3"/>
        <v/>
      </c>
      <c r="W23" t="str">
        <f t="shared" si="4"/>
        <v/>
      </c>
      <c r="X23" t="str">
        <f t="shared" si="5"/>
        <v/>
      </c>
      <c r="Y23" t="str">
        <f t="shared" si="6"/>
        <v/>
      </c>
      <c r="Z23" t="str">
        <f t="shared" si="7"/>
        <v/>
      </c>
      <c r="AA23" t="str">
        <f t="shared" si="8"/>
        <v/>
      </c>
      <c r="AB23" t="str">
        <f t="shared" si="9"/>
        <v/>
      </c>
      <c r="AC23" t="str">
        <f t="shared" si="10"/>
        <v/>
      </c>
      <c r="AD23" t="str">
        <f t="shared" si="11"/>
        <v/>
      </c>
      <c r="AE23" t="str">
        <f t="shared" si="12"/>
        <v/>
      </c>
      <c r="AF23" t="str">
        <f t="shared" si="13"/>
        <v/>
      </c>
      <c r="AG23" t="str">
        <f t="shared" si="14"/>
        <v/>
      </c>
      <c r="AH23" t="str">
        <f t="shared" si="15"/>
        <v/>
      </c>
      <c r="AI23" t="str">
        <f t="shared" si="16"/>
        <v/>
      </c>
      <c r="AJ23">
        <f t="shared" si="17"/>
        <v>9999</v>
      </c>
      <c r="AK23" t="str">
        <f>IF(AJ23=SMALL($AJ$3:$AJ$27,1),MAX($AK$2:AK22)+1,IF(AJ23=SMALL($AJ$3:$AJ$27,2),2,""))</f>
        <v/>
      </c>
    </row>
    <row r="24" spans="1:37" x14ac:dyDescent="0.35">
      <c r="A24" t="s">
        <v>23</v>
      </c>
      <c r="B24" s="1">
        <v>1358</v>
      </c>
      <c r="C24" s="1">
        <v>1361</v>
      </c>
      <c r="D24" s="1">
        <v>1383</v>
      </c>
      <c r="E24" s="1">
        <v>1383</v>
      </c>
      <c r="F24" s="1">
        <v>1406</v>
      </c>
      <c r="G24" s="1">
        <v>1406</v>
      </c>
      <c r="H24" s="1">
        <v>1415</v>
      </c>
      <c r="I24" s="1">
        <v>1419</v>
      </c>
      <c r="J24" s="1">
        <v>1419</v>
      </c>
      <c r="K24" s="1">
        <v>1429</v>
      </c>
      <c r="L24" s="1">
        <v>1440</v>
      </c>
      <c r="M24" s="1">
        <v>1447</v>
      </c>
      <c r="N24" s="1">
        <v>1458</v>
      </c>
      <c r="O24" s="1">
        <v>1462</v>
      </c>
      <c r="P24" s="1">
        <v>1462</v>
      </c>
      <c r="Q24" s="1">
        <v>1544</v>
      </c>
      <c r="R24" s="1">
        <v>1544</v>
      </c>
      <c r="T24" t="str">
        <f t="shared" si="1"/>
        <v/>
      </c>
      <c r="U24" t="str">
        <f t="shared" si="2"/>
        <v/>
      </c>
      <c r="V24" t="str">
        <f t="shared" si="3"/>
        <v/>
      </c>
      <c r="W24" t="str">
        <f t="shared" si="4"/>
        <v/>
      </c>
      <c r="X24" t="str">
        <f t="shared" si="5"/>
        <v/>
      </c>
      <c r="Y24" t="str">
        <f t="shared" si="6"/>
        <v/>
      </c>
      <c r="Z24" t="str">
        <f t="shared" si="7"/>
        <v/>
      </c>
      <c r="AA24" t="str">
        <f t="shared" si="8"/>
        <v/>
      </c>
      <c r="AB24" t="str">
        <f t="shared" si="9"/>
        <v/>
      </c>
      <c r="AC24" t="str">
        <f t="shared" si="10"/>
        <v/>
      </c>
      <c r="AD24" t="str">
        <f t="shared" si="11"/>
        <v/>
      </c>
      <c r="AE24" t="str">
        <f t="shared" si="12"/>
        <v/>
      </c>
      <c r="AF24" t="str">
        <f t="shared" si="13"/>
        <v/>
      </c>
      <c r="AG24" t="str">
        <f t="shared" si="14"/>
        <v/>
      </c>
      <c r="AH24" t="str">
        <f t="shared" si="15"/>
        <v/>
      </c>
      <c r="AI24" t="str">
        <f t="shared" si="16"/>
        <v/>
      </c>
      <c r="AJ24">
        <f t="shared" si="17"/>
        <v>9999</v>
      </c>
      <c r="AK24" t="str">
        <f>IF(AJ24=SMALL($AJ$3:$AJ$27,1),MAX($AK$2:AK23)+1,IF(AJ24=SMALL($AJ$3:$AJ$27,2),2,""))</f>
        <v/>
      </c>
    </row>
    <row r="25" spans="1:37" x14ac:dyDescent="0.35">
      <c r="A25" t="s">
        <v>24</v>
      </c>
      <c r="B25" s="1">
        <v>1700</v>
      </c>
      <c r="C25" s="1">
        <v>1740</v>
      </c>
      <c r="D25" s="1">
        <v>1806</v>
      </c>
      <c r="E25" s="1">
        <v>1857</v>
      </c>
      <c r="F25" s="1">
        <v>1923</v>
      </c>
      <c r="G25" s="1">
        <v>1971</v>
      </c>
      <c r="H25" s="1">
        <v>1957</v>
      </c>
      <c r="I25" s="1">
        <v>2004</v>
      </c>
      <c r="J25" s="1">
        <v>2044</v>
      </c>
      <c r="K25" s="1">
        <v>2088</v>
      </c>
      <c r="L25" s="1">
        <v>2119</v>
      </c>
      <c r="M25" s="1">
        <v>2118</v>
      </c>
      <c r="N25" s="1">
        <v>2132</v>
      </c>
      <c r="O25" s="1">
        <v>2132</v>
      </c>
      <c r="P25" s="1">
        <v>2133</v>
      </c>
      <c r="Q25" s="1">
        <v>2179</v>
      </c>
      <c r="R25" s="1">
        <v>2185</v>
      </c>
      <c r="T25" t="str">
        <f t="shared" si="1"/>
        <v/>
      </c>
      <c r="U25" t="str">
        <f t="shared" si="2"/>
        <v/>
      </c>
      <c r="V25" t="str">
        <f t="shared" si="3"/>
        <v/>
      </c>
      <c r="W25" t="str">
        <f t="shared" si="4"/>
        <v/>
      </c>
      <c r="X25" t="str">
        <f t="shared" si="5"/>
        <v/>
      </c>
      <c r="Y25">
        <f t="shared" si="6"/>
        <v>2011</v>
      </c>
      <c r="Z25" t="str">
        <f t="shared" si="7"/>
        <v/>
      </c>
      <c r="AA25" t="str">
        <f t="shared" si="8"/>
        <v/>
      </c>
      <c r="AB25" t="str">
        <f t="shared" si="9"/>
        <v/>
      </c>
      <c r="AC25" t="str">
        <f t="shared" si="10"/>
        <v/>
      </c>
      <c r="AD25">
        <f t="shared" si="11"/>
        <v>2016</v>
      </c>
      <c r="AE25" t="str">
        <f t="shared" si="12"/>
        <v/>
      </c>
      <c r="AF25" t="str">
        <f t="shared" si="13"/>
        <v/>
      </c>
      <c r="AG25" t="str">
        <f t="shared" si="14"/>
        <v/>
      </c>
      <c r="AH25" t="str">
        <f t="shared" si="15"/>
        <v/>
      </c>
      <c r="AI25" t="str">
        <f t="shared" si="16"/>
        <v/>
      </c>
      <c r="AJ25">
        <f t="shared" si="17"/>
        <v>2011</v>
      </c>
      <c r="AK25" t="str">
        <f>IF(AJ25=SMALL($AJ$3:$AJ$27,1),MAX($AK$2:AK24)+1,IF(AJ25=SMALL($AJ$3:$AJ$27,2),2,""))</f>
        <v/>
      </c>
    </row>
    <row r="26" spans="1:37" x14ac:dyDescent="0.35">
      <c r="A26" t="s">
        <v>25</v>
      </c>
      <c r="B26" s="1">
        <v>328</v>
      </c>
      <c r="C26" s="1">
        <v>328</v>
      </c>
      <c r="D26" s="1">
        <v>365</v>
      </c>
      <c r="E26" s="1">
        <v>384</v>
      </c>
      <c r="F26" s="1">
        <v>391</v>
      </c>
      <c r="G26" s="1">
        <v>416</v>
      </c>
      <c r="H26" s="1">
        <v>419</v>
      </c>
      <c r="I26" s="1">
        <v>419</v>
      </c>
      <c r="J26" s="1">
        <v>420</v>
      </c>
      <c r="K26" s="1">
        <v>420</v>
      </c>
      <c r="L26" s="1">
        <v>463</v>
      </c>
      <c r="M26" s="1">
        <v>463</v>
      </c>
      <c r="N26" s="1">
        <v>482</v>
      </c>
      <c r="O26" s="1">
        <v>482</v>
      </c>
      <c r="P26" s="1">
        <v>495</v>
      </c>
      <c r="Q26" s="1">
        <v>521</v>
      </c>
      <c r="R26" s="1">
        <v>545</v>
      </c>
      <c r="T26" t="str">
        <f t="shared" si="1"/>
        <v/>
      </c>
      <c r="U26" t="str">
        <f t="shared" si="2"/>
        <v/>
      </c>
      <c r="V26" t="str">
        <f t="shared" si="3"/>
        <v/>
      </c>
      <c r="W26" t="str">
        <f t="shared" si="4"/>
        <v/>
      </c>
      <c r="X26" t="str">
        <f t="shared" si="5"/>
        <v/>
      </c>
      <c r="Y26" t="str">
        <f t="shared" si="6"/>
        <v/>
      </c>
      <c r="Z26" t="str">
        <f t="shared" si="7"/>
        <v/>
      </c>
      <c r="AA26" t="str">
        <f t="shared" si="8"/>
        <v/>
      </c>
      <c r="AB26" t="str">
        <f t="shared" si="9"/>
        <v/>
      </c>
      <c r="AC26" t="str">
        <f t="shared" si="10"/>
        <v/>
      </c>
      <c r="AD26" t="str">
        <f t="shared" si="11"/>
        <v/>
      </c>
      <c r="AE26" t="str">
        <f t="shared" si="12"/>
        <v/>
      </c>
      <c r="AF26" t="str">
        <f t="shared" si="13"/>
        <v/>
      </c>
      <c r="AG26" t="str">
        <f t="shared" si="14"/>
        <v/>
      </c>
      <c r="AH26" t="str">
        <f t="shared" si="15"/>
        <v/>
      </c>
      <c r="AI26" t="str">
        <f t="shared" si="16"/>
        <v/>
      </c>
      <c r="AJ26">
        <f t="shared" si="17"/>
        <v>9999</v>
      </c>
      <c r="AK26" t="str">
        <f>IF(AJ26=SMALL($AJ$3:$AJ$27,1),MAX($AK$2:AK25)+1,IF(AJ26=SMALL($AJ$3:$AJ$27,2),2,""))</f>
        <v/>
      </c>
    </row>
    <row r="27" spans="1:37" x14ac:dyDescent="0.35">
      <c r="A27" t="s">
        <v>26</v>
      </c>
      <c r="B27" s="1">
        <v>569</v>
      </c>
      <c r="C27" s="1">
        <v>579</v>
      </c>
      <c r="D27" s="1">
        <v>579</v>
      </c>
      <c r="E27" s="1">
        <v>696</v>
      </c>
      <c r="F27" s="1">
        <v>747</v>
      </c>
      <c r="G27" s="1">
        <v>771</v>
      </c>
      <c r="H27" s="1">
        <v>768</v>
      </c>
      <c r="I27" s="1">
        <v>769</v>
      </c>
      <c r="J27" s="1">
        <v>607</v>
      </c>
      <c r="K27" s="1">
        <v>607</v>
      </c>
      <c r="L27" s="1">
        <v>610</v>
      </c>
      <c r="M27" s="1">
        <v>610</v>
      </c>
      <c r="N27" s="1">
        <v>618</v>
      </c>
      <c r="O27" s="1">
        <v>623</v>
      </c>
      <c r="P27" s="1">
        <v>623</v>
      </c>
      <c r="Q27" s="1">
        <v>616</v>
      </c>
      <c r="R27" s="1">
        <v>616</v>
      </c>
      <c r="T27" t="str">
        <f t="shared" si="1"/>
        <v/>
      </c>
      <c r="U27" t="str">
        <f t="shared" si="2"/>
        <v/>
      </c>
      <c r="V27" t="str">
        <f t="shared" si="3"/>
        <v/>
      </c>
      <c r="W27" t="str">
        <f t="shared" si="4"/>
        <v/>
      </c>
      <c r="X27" t="str">
        <f t="shared" si="5"/>
        <v/>
      </c>
      <c r="Y27">
        <f t="shared" si="6"/>
        <v>2011</v>
      </c>
      <c r="Z27" t="str">
        <f t="shared" si="7"/>
        <v/>
      </c>
      <c r="AA27">
        <f t="shared" si="8"/>
        <v>2013</v>
      </c>
      <c r="AB27" t="str">
        <f t="shared" si="9"/>
        <v/>
      </c>
      <c r="AC27" t="str">
        <f t="shared" si="10"/>
        <v/>
      </c>
      <c r="AD27" t="str">
        <f t="shared" si="11"/>
        <v/>
      </c>
      <c r="AE27" t="str">
        <f t="shared" si="12"/>
        <v/>
      </c>
      <c r="AF27" t="str">
        <f t="shared" si="13"/>
        <v/>
      </c>
      <c r="AG27" t="str">
        <f t="shared" si="14"/>
        <v/>
      </c>
      <c r="AH27">
        <f t="shared" si="15"/>
        <v>2020</v>
      </c>
      <c r="AI27" t="str">
        <f t="shared" si="16"/>
        <v/>
      </c>
      <c r="AJ27">
        <f t="shared" si="17"/>
        <v>2011</v>
      </c>
      <c r="AK27" t="str">
        <f>IF(AJ27=SMALL($AJ$3:$AJ$27,1),MAX($AK$2:AK26)+1,IF(AJ27=SMALL($AJ$3:$AJ$27,2),2,""))</f>
        <v/>
      </c>
    </row>
    <row r="31" spans="1:37" ht="29" x14ac:dyDescent="0.35">
      <c r="A31" s="4" t="s">
        <v>30</v>
      </c>
    </row>
    <row r="32" spans="1:37" x14ac:dyDescent="0.35">
      <c r="A32" s="5">
        <v>1</v>
      </c>
      <c r="B32" s="6" t="str">
        <f>INDEX($A$3:$A$27,MATCH(A32,$AK$3:$AK$27),1)</f>
        <v>Ciprus</v>
      </c>
      <c r="C32" s="6"/>
    </row>
    <row r="33" spans="1:3" x14ac:dyDescent="0.35">
      <c r="A33" s="5">
        <v>2</v>
      </c>
      <c r="B33" s="6" t="str">
        <f>INDEX($A$3:$A$27,MATCH(A33,$AK$3:$AK$27),1)</f>
        <v>Litvánia</v>
      </c>
      <c r="C33" s="6"/>
    </row>
  </sheetData>
  <mergeCells count="3">
    <mergeCell ref="B32:C32"/>
    <mergeCell ref="B33:C33"/>
    <mergeCell ref="T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99ED-9083-48B2-BDAF-88D31132C5C1}">
  <dimension ref="A1:U36"/>
  <sheetViews>
    <sheetView workbookViewId="0"/>
  </sheetViews>
  <sheetFormatPr defaultRowHeight="14.5" x14ac:dyDescent="0.35"/>
  <cols>
    <col min="1" max="1" width="17.6328125" customWidth="1"/>
    <col min="2" max="18" width="12" bestFit="1" customWidth="1"/>
    <col min="20" max="20" width="11" bestFit="1" customWidth="1"/>
  </cols>
  <sheetData>
    <row r="1" spans="1:21" x14ac:dyDescent="0.35">
      <c r="A1" t="s">
        <v>27</v>
      </c>
      <c r="T1" s="2" t="s">
        <v>34</v>
      </c>
      <c r="U1" s="2"/>
    </row>
    <row r="2" spans="1:21" x14ac:dyDescent="0.35">
      <c r="A2" t="s">
        <v>1</v>
      </c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Q2">
        <v>2020</v>
      </c>
      <c r="R2">
        <v>2021</v>
      </c>
    </row>
    <row r="3" spans="1:21" x14ac:dyDescent="0.35">
      <c r="A3" t="s">
        <v>2</v>
      </c>
      <c r="B3" s="1">
        <v>504</v>
      </c>
      <c r="C3" s="1">
        <v>508</v>
      </c>
      <c r="D3" s="1">
        <v>511</v>
      </c>
      <c r="E3" s="1">
        <v>514</v>
      </c>
      <c r="F3" s="1">
        <v>522</v>
      </c>
      <c r="G3" s="1">
        <v>530</v>
      </c>
      <c r="H3" s="1">
        <v>537</v>
      </c>
      <c r="I3" s="1">
        <v>542</v>
      </c>
      <c r="J3" s="1">
        <v>546</v>
      </c>
      <c r="K3" s="1">
        <v>547</v>
      </c>
      <c r="L3" s="1">
        <v>546</v>
      </c>
      <c r="M3" s="1">
        <v>550</v>
      </c>
      <c r="N3" s="1">
        <v>555</v>
      </c>
      <c r="O3" s="1">
        <v>562</v>
      </c>
      <c r="P3" s="1">
        <v>566</v>
      </c>
      <c r="Q3" s="1">
        <v>570</v>
      </c>
      <c r="R3" s="1">
        <v>572</v>
      </c>
      <c r="T3" s="7">
        <f>J3*Lakossag!B2/Aphossz!J3</f>
        <v>2684.5794066317626</v>
      </c>
    </row>
    <row r="4" spans="1:21" x14ac:dyDescent="0.35">
      <c r="A4" t="s">
        <v>3</v>
      </c>
      <c r="B4" s="1">
        <v>468</v>
      </c>
      <c r="C4" s="1">
        <v>470</v>
      </c>
      <c r="D4" s="1">
        <v>473</v>
      </c>
      <c r="E4" s="1">
        <v>477</v>
      </c>
      <c r="F4" s="1">
        <v>479</v>
      </c>
      <c r="G4" s="1">
        <v>480</v>
      </c>
      <c r="H4" s="1">
        <v>488</v>
      </c>
      <c r="I4" s="1">
        <v>489</v>
      </c>
      <c r="J4" s="1">
        <v>491</v>
      </c>
      <c r="K4" s="1">
        <v>494</v>
      </c>
      <c r="L4" s="1">
        <v>497</v>
      </c>
      <c r="M4" s="1">
        <v>503</v>
      </c>
      <c r="N4" s="1">
        <v>508</v>
      </c>
      <c r="O4" s="1">
        <v>511</v>
      </c>
      <c r="P4" s="1">
        <v>511</v>
      </c>
      <c r="Q4" s="1">
        <v>510</v>
      </c>
      <c r="R4" s="1">
        <v>510</v>
      </c>
      <c r="T4" s="7">
        <f>J4*Lakossag!B3/Aphossz!J4</f>
        <v>3101.9614293817358</v>
      </c>
    </row>
    <row r="5" spans="1:21" x14ac:dyDescent="0.35">
      <c r="A5" t="s">
        <v>4</v>
      </c>
      <c r="B5" s="1">
        <v>333</v>
      </c>
      <c r="C5" s="1">
        <v>233</v>
      </c>
      <c r="D5" s="1">
        <v>277</v>
      </c>
      <c r="E5" s="1">
        <v>317</v>
      </c>
      <c r="F5" s="1">
        <v>337</v>
      </c>
      <c r="G5" s="1">
        <v>353</v>
      </c>
      <c r="H5" s="1">
        <v>368</v>
      </c>
      <c r="I5" s="1">
        <v>385</v>
      </c>
      <c r="J5" s="1">
        <v>402</v>
      </c>
      <c r="K5" s="1">
        <v>418</v>
      </c>
      <c r="L5" s="1">
        <v>442</v>
      </c>
      <c r="M5" s="1">
        <v>443</v>
      </c>
      <c r="N5" s="1">
        <v>393</v>
      </c>
      <c r="O5" s="1">
        <v>396</v>
      </c>
      <c r="P5" s="1">
        <v>407</v>
      </c>
      <c r="Q5" s="1">
        <v>414</v>
      </c>
      <c r="R5" s="1">
        <v>414</v>
      </c>
      <c r="T5" s="7">
        <f>J5*Lakossag!B4/Aphossz!J5</f>
        <v>4840.6115702479337</v>
      </c>
    </row>
    <row r="6" spans="1:21" x14ac:dyDescent="0.35">
      <c r="A6" t="s">
        <v>5</v>
      </c>
      <c r="B6" s="1">
        <v>477</v>
      </c>
      <c r="C6" s="1">
        <v>492</v>
      </c>
      <c r="D6" s="1">
        <v>529</v>
      </c>
      <c r="E6" s="1">
        <v>557</v>
      </c>
      <c r="F6" s="1">
        <v>563</v>
      </c>
      <c r="G6" s="1">
        <v>551</v>
      </c>
      <c r="H6" s="1">
        <v>545</v>
      </c>
      <c r="I6" s="1">
        <v>549</v>
      </c>
      <c r="J6" s="1">
        <v>553</v>
      </c>
      <c r="K6" s="1">
        <v>565</v>
      </c>
      <c r="L6" s="1">
        <v>575</v>
      </c>
      <c r="M6" s="1">
        <v>595</v>
      </c>
      <c r="N6" s="1">
        <v>609</v>
      </c>
      <c r="O6" s="1">
        <v>629</v>
      </c>
      <c r="P6" s="1">
        <v>645</v>
      </c>
      <c r="Q6" s="1">
        <v>645</v>
      </c>
      <c r="R6" s="1">
        <v>655</v>
      </c>
      <c r="T6" s="7">
        <f>J6*Lakossag!B5/Aphossz!J6</f>
        <v>1863.4163424124513</v>
      </c>
    </row>
    <row r="7" spans="1:21" x14ac:dyDescent="0.35">
      <c r="A7" t="s">
        <v>6</v>
      </c>
      <c r="B7" s="1">
        <v>387</v>
      </c>
      <c r="C7" s="1">
        <v>401</v>
      </c>
      <c r="D7" s="1">
        <v>414</v>
      </c>
      <c r="E7" s="1">
        <v>424</v>
      </c>
      <c r="F7" s="1">
        <v>424</v>
      </c>
      <c r="G7" s="1">
        <v>429</v>
      </c>
      <c r="H7" s="1">
        <v>436</v>
      </c>
      <c r="I7" s="1">
        <v>448</v>
      </c>
      <c r="J7" s="1">
        <v>450</v>
      </c>
      <c r="K7" s="1">
        <v>459</v>
      </c>
      <c r="L7" s="1">
        <v>485</v>
      </c>
      <c r="M7" s="1">
        <v>502</v>
      </c>
      <c r="N7" s="1">
        <v>522</v>
      </c>
      <c r="O7" s="1">
        <v>540</v>
      </c>
      <c r="P7" s="1">
        <v>554</v>
      </c>
      <c r="Q7" s="1">
        <v>576</v>
      </c>
      <c r="R7" s="1">
        <v>579</v>
      </c>
      <c r="T7" s="7">
        <f>J7*Lakossag!B6/Aphossz!J7</f>
        <v>6098.1958762886597</v>
      </c>
    </row>
    <row r="8" spans="1:21" x14ac:dyDescent="0.35">
      <c r="A8" t="s">
        <v>7</v>
      </c>
      <c r="B8" s="1">
        <v>353</v>
      </c>
      <c r="C8" s="1">
        <v>361</v>
      </c>
      <c r="D8" s="1">
        <v>369</v>
      </c>
      <c r="E8" s="1">
        <v>375</v>
      </c>
      <c r="F8" s="1">
        <v>379</v>
      </c>
      <c r="G8" s="1">
        <v>381</v>
      </c>
      <c r="H8" s="1">
        <v>394</v>
      </c>
      <c r="I8" s="1">
        <v>399</v>
      </c>
      <c r="J8" s="1">
        <v>405</v>
      </c>
      <c r="K8" s="1">
        <v>410</v>
      </c>
      <c r="L8" s="1">
        <v>419</v>
      </c>
      <c r="M8" s="1">
        <v>429</v>
      </c>
      <c r="N8" s="1">
        <v>438</v>
      </c>
      <c r="O8" s="1">
        <v>447</v>
      </c>
      <c r="P8" s="1">
        <v>455</v>
      </c>
      <c r="Q8" s="1">
        <v>466</v>
      </c>
      <c r="R8" s="1">
        <v>475</v>
      </c>
      <c r="T8" s="7">
        <f>J8*Lakossag!B7/Aphossz!J8</f>
        <v>1866.1307565789473</v>
      </c>
    </row>
    <row r="9" spans="1:21" x14ac:dyDescent="0.35">
      <c r="A9" t="s">
        <v>8</v>
      </c>
      <c r="B9" s="1">
        <v>366</v>
      </c>
      <c r="C9" s="1">
        <v>413</v>
      </c>
      <c r="D9" s="1">
        <v>391</v>
      </c>
      <c r="E9" s="1">
        <v>413</v>
      </c>
      <c r="F9" s="1">
        <v>409</v>
      </c>
      <c r="G9" s="1">
        <v>416</v>
      </c>
      <c r="H9" s="1">
        <v>433</v>
      </c>
      <c r="I9" s="1">
        <v>456</v>
      </c>
      <c r="J9" s="1">
        <v>478</v>
      </c>
      <c r="K9" s="1">
        <v>497</v>
      </c>
      <c r="L9" s="1">
        <v>514</v>
      </c>
      <c r="M9" s="1">
        <v>534</v>
      </c>
      <c r="N9" s="1">
        <v>550</v>
      </c>
      <c r="O9" s="1">
        <v>563</v>
      </c>
      <c r="P9" s="1">
        <v>598</v>
      </c>
      <c r="Q9" s="1">
        <v>608</v>
      </c>
      <c r="R9" s="1">
        <v>620</v>
      </c>
      <c r="T9" s="7">
        <f>J9*Lakossag!B8/Aphossz!J9</f>
        <v>4506.8571428571431</v>
      </c>
    </row>
    <row r="10" spans="1:21" x14ac:dyDescent="0.35">
      <c r="A10" t="s">
        <v>9</v>
      </c>
      <c r="B10" s="1">
        <v>462</v>
      </c>
      <c r="C10" s="1">
        <v>475</v>
      </c>
      <c r="D10" s="1">
        <v>485</v>
      </c>
      <c r="E10" s="1">
        <v>507</v>
      </c>
      <c r="F10" s="1">
        <v>519</v>
      </c>
      <c r="G10" s="1">
        <v>535</v>
      </c>
      <c r="H10" s="1">
        <v>551</v>
      </c>
      <c r="I10" s="1">
        <v>560</v>
      </c>
      <c r="J10" s="1">
        <v>570</v>
      </c>
      <c r="K10" s="1">
        <v>580</v>
      </c>
      <c r="L10" s="1">
        <v>590</v>
      </c>
      <c r="M10" s="1">
        <v>604</v>
      </c>
      <c r="N10" s="1">
        <v>617</v>
      </c>
      <c r="O10" s="1">
        <v>629</v>
      </c>
      <c r="P10" s="1">
        <v>642</v>
      </c>
      <c r="Q10" s="1">
        <v>652</v>
      </c>
      <c r="R10" s="1">
        <v>656</v>
      </c>
      <c r="T10" s="7">
        <f>J10*Lakossag!B9/Aphossz!J10</f>
        <v>3819</v>
      </c>
    </row>
    <row r="11" spans="1:21" x14ac:dyDescent="0.35">
      <c r="A11" t="s">
        <v>10</v>
      </c>
      <c r="B11" s="1">
        <v>476</v>
      </c>
      <c r="C11" s="1">
        <v>478</v>
      </c>
      <c r="D11" s="1">
        <v>480</v>
      </c>
      <c r="E11" s="1">
        <f>AVERAGE(D11,F11)</f>
        <v>483</v>
      </c>
      <c r="F11" s="1">
        <v>486</v>
      </c>
      <c r="G11" s="1">
        <v>538</v>
      </c>
      <c r="H11" s="1">
        <v>540</v>
      </c>
      <c r="I11" s="1">
        <v>542</v>
      </c>
      <c r="J11" s="1">
        <v>546</v>
      </c>
      <c r="K11" s="1">
        <v>551</v>
      </c>
      <c r="L11" s="1">
        <v>558</v>
      </c>
      <c r="M11" s="1">
        <v>564</v>
      </c>
      <c r="N11" s="1">
        <v>569</v>
      </c>
      <c r="O11" s="1">
        <v>569</v>
      </c>
      <c r="P11" s="1">
        <v>571</v>
      </c>
      <c r="Q11" s="1">
        <v>569</v>
      </c>
      <c r="R11" s="1">
        <v>572</v>
      </c>
      <c r="T11" s="7">
        <f>J11*Lakossag!B10/Aphossz!J11</f>
        <v>3100.5540166204987</v>
      </c>
    </row>
    <row r="12" spans="1:21" x14ac:dyDescent="0.35">
      <c r="A12" t="s">
        <v>11</v>
      </c>
      <c r="B12" s="1">
        <v>391</v>
      </c>
      <c r="C12" s="1">
        <v>412</v>
      </c>
      <c r="D12" s="1">
        <v>434</v>
      </c>
      <c r="E12" s="1">
        <v>453</v>
      </c>
      <c r="F12" s="1">
        <v>462</v>
      </c>
      <c r="G12" s="1">
        <v>469</v>
      </c>
      <c r="H12" s="1">
        <v>469</v>
      </c>
      <c r="I12" s="1">
        <v>470</v>
      </c>
      <c r="J12" s="1">
        <v>469</v>
      </c>
      <c r="K12" s="1">
        <v>471</v>
      </c>
      <c r="L12" s="1">
        <v>474</v>
      </c>
      <c r="M12" s="1">
        <v>479</v>
      </c>
      <c r="N12" s="1">
        <v>487</v>
      </c>
      <c r="O12" s="1">
        <v>493</v>
      </c>
      <c r="P12" s="1">
        <v>504</v>
      </c>
      <c r="Q12" s="1">
        <v>514</v>
      </c>
      <c r="R12" s="1">
        <v>536</v>
      </c>
      <c r="T12" s="7">
        <f>J12*Lakossag!B11/Aphossz!J12</f>
        <v>3312.5006418485236</v>
      </c>
    </row>
    <row r="13" spans="1:21" x14ac:dyDescent="0.35">
      <c r="A13" t="s">
        <v>12</v>
      </c>
      <c r="B13" s="1">
        <v>434</v>
      </c>
      <c r="C13" s="1">
        <v>442</v>
      </c>
      <c r="D13" s="1">
        <v>451</v>
      </c>
      <c r="E13" s="1">
        <v>457</v>
      </c>
      <c r="F13" s="1">
        <v>460</v>
      </c>
      <c r="G13" s="1">
        <v>464</v>
      </c>
      <c r="H13" s="1">
        <v>470</v>
      </c>
      <c r="I13" s="1">
        <v>472</v>
      </c>
      <c r="J13" s="1">
        <v>471</v>
      </c>
      <c r="K13" s="1">
        <v>472</v>
      </c>
      <c r="L13" s="1">
        <v>477</v>
      </c>
      <c r="M13" s="1">
        <v>481</v>
      </c>
      <c r="N13" s="1">
        <v>487</v>
      </c>
      <c r="O13" s="1">
        <v>489</v>
      </c>
      <c r="P13" s="1">
        <v>499</v>
      </c>
      <c r="Q13" s="1">
        <v>503</v>
      </c>
      <c r="R13" s="1">
        <v>502</v>
      </c>
      <c r="T13" s="7">
        <f>J13*Lakossag!B12/Aphossz!J13</f>
        <v>2964.5086271567893</v>
      </c>
    </row>
    <row r="14" spans="1:21" x14ac:dyDescent="0.35">
      <c r="A14" t="s">
        <v>13</v>
      </c>
      <c r="B14" s="1">
        <v>319</v>
      </c>
      <c r="C14" s="1">
        <v>331</v>
      </c>
      <c r="D14" s="1">
        <v>350</v>
      </c>
      <c r="E14" s="1">
        <v>360</v>
      </c>
      <c r="F14" s="1">
        <v>358</v>
      </c>
      <c r="G14" s="1">
        <v>355</v>
      </c>
      <c r="H14" s="1">
        <v>355</v>
      </c>
      <c r="I14" s="1">
        <v>339</v>
      </c>
      <c r="J14" s="1">
        <v>341</v>
      </c>
      <c r="K14" s="1">
        <v>349</v>
      </c>
      <c r="L14" s="1">
        <v>358</v>
      </c>
      <c r="M14" s="1">
        <v>374</v>
      </c>
      <c r="N14" s="1">
        <v>389</v>
      </c>
      <c r="O14" s="1">
        <v>409</v>
      </c>
      <c r="P14" s="1">
        <v>425</v>
      </c>
      <c r="Q14" s="1">
        <v>433</v>
      </c>
      <c r="R14" s="1">
        <v>465</v>
      </c>
      <c r="T14" s="7">
        <f>J14*Lakossag!B13/Aphossz!J14</f>
        <v>1127.4957331264545</v>
      </c>
    </row>
    <row r="15" spans="1:21" x14ac:dyDescent="0.35">
      <c r="A15" t="s">
        <v>14</v>
      </c>
      <c r="B15" s="1">
        <v>395</v>
      </c>
      <c r="C15" s="1">
        <v>410</v>
      </c>
      <c r="D15" s="1">
        <v>422</v>
      </c>
      <c r="E15" s="1">
        <v>442</v>
      </c>
      <c r="F15" s="1">
        <v>434</v>
      </c>
      <c r="G15" s="1">
        <v>426</v>
      </c>
      <c r="H15" s="1">
        <v>428</v>
      </c>
      <c r="I15" s="1">
        <v>426</v>
      </c>
      <c r="J15" s="1">
        <v>427</v>
      </c>
      <c r="K15" s="1">
        <v>431</v>
      </c>
      <c r="L15" s="1">
        <v>436</v>
      </c>
      <c r="M15" s="1">
        <v>439</v>
      </c>
      <c r="N15" s="1">
        <v>444</v>
      </c>
      <c r="O15" s="1">
        <v>445</v>
      </c>
      <c r="P15" s="1">
        <v>454</v>
      </c>
      <c r="Q15" s="1">
        <v>458</v>
      </c>
      <c r="R15" s="1">
        <v>456</v>
      </c>
      <c r="T15" s="7">
        <f>J15*Lakossag!B14/Aphossz!J15</f>
        <v>2194.5039018952061</v>
      </c>
    </row>
    <row r="16" spans="1:21" x14ac:dyDescent="0.35">
      <c r="A16" t="s">
        <v>15</v>
      </c>
      <c r="B16" s="1">
        <v>323</v>
      </c>
      <c r="C16" s="1">
        <v>351</v>
      </c>
      <c r="D16" s="1">
        <v>383</v>
      </c>
      <c r="E16" s="1">
        <v>422</v>
      </c>
      <c r="F16" s="1">
        <v>434</v>
      </c>
      <c r="G16" s="1">
        <v>453</v>
      </c>
      <c r="H16" s="1">
        <v>476</v>
      </c>
      <c r="I16" s="1">
        <v>492</v>
      </c>
      <c r="J16" s="1">
        <v>510</v>
      </c>
      <c r="K16" s="1">
        <v>526</v>
      </c>
      <c r="L16" s="1">
        <v>546</v>
      </c>
      <c r="M16" s="1">
        <v>571</v>
      </c>
      <c r="N16" s="1">
        <v>593</v>
      </c>
      <c r="O16" s="1">
        <v>617</v>
      </c>
      <c r="P16" s="1">
        <v>642</v>
      </c>
      <c r="Q16" s="1">
        <v>664</v>
      </c>
      <c r="R16" s="1">
        <v>567</v>
      </c>
      <c r="T16" s="7">
        <f>J16*Lakossag!B15/Aphossz!J16</f>
        <v>13098.603238866397</v>
      </c>
    </row>
    <row r="17" spans="1:20" x14ac:dyDescent="0.35">
      <c r="A17" t="s">
        <v>16</v>
      </c>
      <c r="B17" s="1">
        <v>442</v>
      </c>
      <c r="C17" s="1">
        <v>490</v>
      </c>
      <c r="D17" s="1">
        <v>494</v>
      </c>
      <c r="E17" s="1">
        <v>525</v>
      </c>
      <c r="F17" s="1">
        <v>540</v>
      </c>
      <c r="G17" s="1">
        <v>554</v>
      </c>
      <c r="H17" s="1">
        <v>570</v>
      </c>
      <c r="I17" s="1">
        <v>590</v>
      </c>
      <c r="J17" s="1">
        <v>615</v>
      </c>
      <c r="K17" s="1">
        <v>413</v>
      </c>
      <c r="L17" s="1">
        <v>431</v>
      </c>
      <c r="M17" s="1">
        <v>456</v>
      </c>
      <c r="N17" s="1">
        <v>483</v>
      </c>
      <c r="O17" s="1">
        <v>512</v>
      </c>
      <c r="P17" s="1">
        <v>536</v>
      </c>
      <c r="Q17" s="1">
        <v>560</v>
      </c>
      <c r="R17" s="1">
        <v>574</v>
      </c>
      <c r="T17" s="7">
        <f>J17*Lakossag!B16/Aphossz!J17</f>
        <v>5915.1456310679614</v>
      </c>
    </row>
    <row r="18" spans="1:20" x14ac:dyDescent="0.35">
      <c r="A18" t="s">
        <v>17</v>
      </c>
      <c r="B18" s="1">
        <v>654</v>
      </c>
      <c r="C18" s="1">
        <v>662</v>
      </c>
      <c r="D18" s="1">
        <v>666</v>
      </c>
      <c r="E18" s="1">
        <v>665</v>
      </c>
      <c r="F18" s="1">
        <v>660</v>
      </c>
      <c r="G18" s="1">
        <v>659</v>
      </c>
      <c r="H18" s="1">
        <v>658</v>
      </c>
      <c r="I18" s="1">
        <v>663</v>
      </c>
      <c r="J18" s="1">
        <v>661</v>
      </c>
      <c r="K18" s="1">
        <v>662</v>
      </c>
      <c r="L18" s="1">
        <v>661</v>
      </c>
      <c r="M18" s="1">
        <v>662</v>
      </c>
      <c r="N18" s="1">
        <v>670</v>
      </c>
      <c r="O18" s="1">
        <v>676</v>
      </c>
      <c r="P18" s="1">
        <v>681</v>
      </c>
      <c r="Q18" s="1">
        <v>682</v>
      </c>
      <c r="R18" s="1">
        <v>681</v>
      </c>
      <c r="T18" s="7">
        <f>J18*Lakossag!B17/Aphossz!J18</f>
        <v>2335.2434210526317</v>
      </c>
    </row>
    <row r="19" spans="1:20" x14ac:dyDescent="0.35">
      <c r="A19" t="s">
        <v>18</v>
      </c>
      <c r="B19" s="1">
        <v>287</v>
      </c>
      <c r="C19" s="1">
        <v>319</v>
      </c>
      <c r="D19" s="1">
        <v>325</v>
      </c>
      <c r="E19" s="1">
        <v>305</v>
      </c>
      <c r="F19" s="1">
        <v>301</v>
      </c>
      <c r="G19" s="1">
        <v>299</v>
      </c>
      <c r="H19" s="1">
        <v>299</v>
      </c>
      <c r="I19" s="1">
        <v>301</v>
      </c>
      <c r="J19" s="1">
        <v>308</v>
      </c>
      <c r="K19" s="1">
        <v>315</v>
      </c>
      <c r="L19" s="1">
        <v>325</v>
      </c>
      <c r="M19" s="1">
        <v>338</v>
      </c>
      <c r="N19" s="1">
        <v>355</v>
      </c>
      <c r="O19" s="1">
        <v>373</v>
      </c>
      <c r="P19" s="1">
        <v>390</v>
      </c>
      <c r="Q19" s="1">
        <v>403</v>
      </c>
      <c r="R19" s="1">
        <v>415</v>
      </c>
      <c r="T19" s="7">
        <f>J19*Lakossag!B18/Aphossz!J19</f>
        <v>1953.8873239436621</v>
      </c>
    </row>
    <row r="20" spans="1:20" x14ac:dyDescent="0.35">
      <c r="A20" t="s">
        <v>19</v>
      </c>
      <c r="B20" s="1">
        <v>559</v>
      </c>
      <c r="C20" s="1">
        <v>566</v>
      </c>
      <c r="D20" s="1">
        <v>501</v>
      </c>
      <c r="E20" s="1">
        <v>504</v>
      </c>
      <c r="F20" s="1">
        <v>510</v>
      </c>
      <c r="G20" s="1">
        <v>527</v>
      </c>
      <c r="H20" s="1">
        <v>534</v>
      </c>
      <c r="I20" s="1">
        <v>539</v>
      </c>
      <c r="J20" s="1">
        <v>543</v>
      </c>
      <c r="K20" s="1">
        <v>547</v>
      </c>
      <c r="L20" s="1">
        <v>548</v>
      </c>
      <c r="M20" s="1">
        <v>555</v>
      </c>
      <c r="N20" s="1">
        <v>561</v>
      </c>
      <c r="O20" s="1">
        <v>567</v>
      </c>
      <c r="P20" s="1">
        <v>574</v>
      </c>
      <c r="Q20" s="1">
        <v>580</v>
      </c>
      <c r="R20" s="1">
        <v>583</v>
      </c>
      <c r="T20" s="7">
        <f>J20*Lakossag!B19/Aphossz!J20</f>
        <v>3385.0377022528451</v>
      </c>
    </row>
    <row r="21" spans="1:20" x14ac:dyDescent="0.35">
      <c r="A21" t="s">
        <v>20</v>
      </c>
      <c r="B21" s="1">
        <v>437</v>
      </c>
      <c r="C21" s="1">
        <v>445</v>
      </c>
      <c r="D21" s="1">
        <v>455</v>
      </c>
      <c r="E21" s="1">
        <v>458</v>
      </c>
      <c r="F21" s="1">
        <v>462</v>
      </c>
      <c r="G21" s="1">
        <v>469</v>
      </c>
      <c r="H21" s="1">
        <v>477</v>
      </c>
      <c r="I21" s="1">
        <v>484</v>
      </c>
      <c r="J21" s="1">
        <v>489</v>
      </c>
      <c r="K21" s="1">
        <v>495</v>
      </c>
      <c r="L21" s="1">
        <v>501</v>
      </c>
      <c r="M21" s="1">
        <v>506</v>
      </c>
      <c r="N21" s="1">
        <v>514</v>
      </c>
      <c r="O21" s="1">
        <v>516</v>
      </c>
      <c r="P21" s="1">
        <v>522</v>
      </c>
      <c r="Q21" s="1">
        <v>544</v>
      </c>
      <c r="R21" s="1">
        <v>554</v>
      </c>
      <c r="T21" s="7">
        <f>J21*Lakossag!B20/Aphossz!J21</f>
        <v>6300.8647959183672</v>
      </c>
    </row>
    <row r="22" spans="1:20" x14ac:dyDescent="0.35">
      <c r="A22" t="s">
        <v>21</v>
      </c>
      <c r="B22" s="1">
        <v>597</v>
      </c>
      <c r="C22" s="1">
        <v>606</v>
      </c>
      <c r="D22" s="1">
        <v>608</v>
      </c>
      <c r="E22" s="1">
        <v>612</v>
      </c>
      <c r="F22" s="1">
        <v>614</v>
      </c>
      <c r="G22" s="1">
        <v>619</v>
      </c>
      <c r="H22" s="1">
        <v>625</v>
      </c>
      <c r="I22" s="1">
        <v>621</v>
      </c>
      <c r="J22" s="1">
        <v>608</v>
      </c>
      <c r="K22" s="1">
        <v>610</v>
      </c>
      <c r="L22" s="1">
        <v>616</v>
      </c>
      <c r="M22" s="1">
        <v>625</v>
      </c>
      <c r="N22" s="1">
        <v>637</v>
      </c>
      <c r="O22" s="1">
        <v>652</v>
      </c>
      <c r="P22" s="1">
        <v>663</v>
      </c>
      <c r="Q22" s="1">
        <v>671</v>
      </c>
      <c r="R22" s="1">
        <v>675</v>
      </c>
      <c r="T22" s="7">
        <f>J22*Lakossag!B21/Aphossz!J22</f>
        <v>5375.27477410754</v>
      </c>
    </row>
    <row r="23" spans="1:20" x14ac:dyDescent="0.35">
      <c r="A23" t="s">
        <v>22</v>
      </c>
      <c r="B23" s="1">
        <v>158</v>
      </c>
      <c r="C23" s="1">
        <v>152</v>
      </c>
      <c r="D23" s="1">
        <v>172</v>
      </c>
      <c r="E23" s="1">
        <v>197</v>
      </c>
      <c r="F23" s="1">
        <v>209</v>
      </c>
      <c r="G23" s="1">
        <v>214</v>
      </c>
      <c r="H23" s="1">
        <v>216</v>
      </c>
      <c r="I23" s="1">
        <v>224</v>
      </c>
      <c r="J23" s="1">
        <v>235</v>
      </c>
      <c r="K23" s="1">
        <v>247</v>
      </c>
      <c r="L23" s="1">
        <v>261</v>
      </c>
      <c r="M23" s="1">
        <v>279</v>
      </c>
      <c r="N23" s="1">
        <v>307</v>
      </c>
      <c r="O23" s="1">
        <v>332</v>
      </c>
      <c r="P23" s="1">
        <v>357</v>
      </c>
      <c r="Q23" s="1">
        <v>379</v>
      </c>
      <c r="R23" s="1">
        <v>400</v>
      </c>
      <c r="T23" s="7">
        <f>J23*Lakossag!B22/Aphossz!J23</f>
        <v>7305.434782608696</v>
      </c>
    </row>
    <row r="24" spans="1:20" x14ac:dyDescent="0.35">
      <c r="A24" t="s">
        <v>23</v>
      </c>
      <c r="B24" s="1">
        <v>518</v>
      </c>
      <c r="C24" s="1">
        <v>519</v>
      </c>
      <c r="D24" s="1">
        <v>521</v>
      </c>
      <c r="E24" s="1">
        <v>518</v>
      </c>
      <c r="F24" s="1">
        <v>515</v>
      </c>
      <c r="G24" s="1">
        <v>518</v>
      </c>
      <c r="H24" s="1">
        <v>523</v>
      </c>
      <c r="I24" s="1">
        <v>529</v>
      </c>
      <c r="J24" s="1">
        <v>536</v>
      </c>
      <c r="K24" s="1">
        <v>538</v>
      </c>
      <c r="L24" s="1">
        <v>541</v>
      </c>
      <c r="M24" s="1">
        <v>544</v>
      </c>
      <c r="N24" s="1">
        <v>546</v>
      </c>
      <c r="O24" s="1">
        <v>546</v>
      </c>
      <c r="P24" s="1">
        <v>545</v>
      </c>
      <c r="Q24" s="1">
        <v>546</v>
      </c>
      <c r="R24" s="1">
        <v>546</v>
      </c>
      <c r="T24" s="7">
        <f>J24*Lakossag!B23/Aphossz!J24</f>
        <v>3036.5778717406624</v>
      </c>
    </row>
    <row r="25" spans="1:20" x14ac:dyDescent="0.35">
      <c r="A25" t="s">
        <v>24</v>
      </c>
      <c r="B25" s="1">
        <v>459</v>
      </c>
      <c r="C25" s="1">
        <v>461</v>
      </c>
      <c r="D25" s="1">
        <v>464</v>
      </c>
      <c r="E25" s="1">
        <v>462</v>
      </c>
      <c r="F25" s="1">
        <v>460</v>
      </c>
      <c r="G25" s="1">
        <v>460</v>
      </c>
      <c r="H25" s="1">
        <v>464</v>
      </c>
      <c r="I25" s="1">
        <v>465</v>
      </c>
      <c r="J25" s="1">
        <v>466</v>
      </c>
      <c r="K25" s="1">
        <v>470</v>
      </c>
      <c r="L25" s="1">
        <v>474</v>
      </c>
      <c r="M25" s="1">
        <v>477</v>
      </c>
      <c r="N25" s="1">
        <v>479</v>
      </c>
      <c r="O25" s="1">
        <v>476</v>
      </c>
      <c r="P25" s="1">
        <v>473</v>
      </c>
      <c r="Q25" s="1">
        <v>476</v>
      </c>
      <c r="R25" s="1">
        <v>477</v>
      </c>
      <c r="T25" s="7">
        <f>J25*Lakossag!B24/Aphossz!J25</f>
        <v>2178.6183953033269</v>
      </c>
    </row>
    <row r="26" spans="1:20" x14ac:dyDescent="0.35">
      <c r="A26" t="s">
        <v>25</v>
      </c>
      <c r="B26" s="1">
        <v>243</v>
      </c>
      <c r="C26" s="1">
        <v>248</v>
      </c>
      <c r="D26" s="1">
        <v>267</v>
      </c>
      <c r="E26" s="1">
        <v>287</v>
      </c>
      <c r="F26" s="1">
        <v>295</v>
      </c>
      <c r="G26" s="1">
        <v>310</v>
      </c>
      <c r="H26" s="1">
        <v>324</v>
      </c>
      <c r="I26" s="1">
        <v>337</v>
      </c>
      <c r="J26" s="1">
        <v>347</v>
      </c>
      <c r="K26" s="1">
        <v>360</v>
      </c>
      <c r="L26" s="1">
        <v>375</v>
      </c>
      <c r="M26" s="1">
        <v>390</v>
      </c>
      <c r="N26" s="1">
        <v>408</v>
      </c>
      <c r="O26" s="1">
        <v>426</v>
      </c>
      <c r="P26" s="1">
        <v>439</v>
      </c>
      <c r="Q26" s="1">
        <v>447</v>
      </c>
      <c r="R26" s="1">
        <v>459</v>
      </c>
      <c r="T26" s="7">
        <f>J26*Lakossag!B25/Aphossz!J26</f>
        <v>4470.5166666666664</v>
      </c>
    </row>
    <row r="27" spans="1:20" x14ac:dyDescent="0.35">
      <c r="A27" t="s">
        <v>26</v>
      </c>
      <c r="B27" s="1">
        <v>479</v>
      </c>
      <c r="C27" s="1">
        <v>487</v>
      </c>
      <c r="D27" s="1">
        <v>504</v>
      </c>
      <c r="E27" s="1">
        <v>514</v>
      </c>
      <c r="F27" s="1">
        <v>517</v>
      </c>
      <c r="G27" s="1">
        <v>518</v>
      </c>
      <c r="H27" s="1">
        <v>519</v>
      </c>
      <c r="I27" s="1">
        <v>518</v>
      </c>
      <c r="J27" s="1">
        <v>518</v>
      </c>
      <c r="K27" s="1">
        <v>518</v>
      </c>
      <c r="L27" s="1">
        <v>523</v>
      </c>
      <c r="M27" s="1">
        <v>531</v>
      </c>
      <c r="N27" s="1">
        <v>541</v>
      </c>
      <c r="O27" s="1">
        <v>549</v>
      </c>
      <c r="P27" s="1">
        <v>556</v>
      </c>
      <c r="Q27" s="1">
        <v>555</v>
      </c>
      <c r="R27" s="1">
        <v>564</v>
      </c>
      <c r="T27" s="7">
        <f>J27*Lakossag!B26/Aphossz!J27</f>
        <v>1757.1037891268534</v>
      </c>
    </row>
    <row r="28" spans="1:20" x14ac:dyDescent="0.35">
      <c r="A28" t="s">
        <v>28</v>
      </c>
      <c r="B28" s="1">
        <f>SUMPRODUCT(B3:B27,Lakossag!$B$2:$B$26)</f>
        <v>181010438</v>
      </c>
      <c r="C28" s="1">
        <f>SUMPRODUCT(C3:C27,Lakossag!$B$2:$B$26)</f>
        <v>183914072</v>
      </c>
      <c r="D28" s="1">
        <f>SUMPRODUCT(D3:D27,Lakossag!$B$2:$B$26)</f>
        <v>182003076</v>
      </c>
      <c r="E28" s="1">
        <f>SUMPRODUCT(E3:E27,Lakossag!$B$2:$B$26)</f>
        <v>185776638</v>
      </c>
      <c r="F28" s="1">
        <f>SUMPRODUCT(F3:F27,Lakossag!$B$2:$B$26)</f>
        <v>187728663</v>
      </c>
      <c r="G28" s="1">
        <f>SUMPRODUCT(G3:G27,Lakossag!$B$2:$B$26)</f>
        <v>194233706</v>
      </c>
      <c r="H28" s="1">
        <f>SUMPRODUCT(H3:H27,Lakossag!$B$2:$B$26)</f>
        <v>197063798</v>
      </c>
      <c r="I28" s="1">
        <f>SUMPRODUCT(I3:I27,Lakossag!$B$2:$B$26)</f>
        <v>198752689</v>
      </c>
      <c r="J28" s="1">
        <f>SUMPRODUCT(J3:J27,Lakossag!$B$2:$B$26)</f>
        <v>200061120</v>
      </c>
      <c r="K28" s="1">
        <f>SUMPRODUCT(K3:K27,Lakossag!$B$2:$B$26)</f>
        <v>201766492</v>
      </c>
      <c r="L28" s="1">
        <f>SUMPRODUCT(L3:L27,Lakossag!$B$2:$B$26)</f>
        <v>204829357</v>
      </c>
      <c r="M28" s="1">
        <f>SUMPRODUCT(M3:M27,Lakossag!$B$2:$B$26)</f>
        <v>208681639</v>
      </c>
      <c r="N28" s="1">
        <f>SUMPRODUCT(N3:N27,Lakossag!$B$2:$B$26)</f>
        <v>212427462</v>
      </c>
      <c r="O28" s="1">
        <f>SUMPRODUCT(O3:O27,Lakossag!$B$2:$B$26)</f>
        <v>216226155</v>
      </c>
      <c r="P28" s="1">
        <f>SUMPRODUCT(P3:P27,Lakossag!$B$2:$B$26)</f>
        <v>220185578</v>
      </c>
      <c r="Q28" s="1">
        <f>SUMPRODUCT(Q3:Q27,Lakossag!$B$2:$B$26)</f>
        <v>223346384</v>
      </c>
      <c r="R28" s="1">
        <f>SUMPRODUCT(R3:R27,Lakossag!$B$2:$B$26)</f>
        <v>221552872</v>
      </c>
    </row>
    <row r="31" spans="1:20" ht="29" x14ac:dyDescent="0.35">
      <c r="A31" s="4" t="s">
        <v>31</v>
      </c>
    </row>
    <row r="32" spans="1:20" x14ac:dyDescent="0.35">
      <c r="A32" s="5">
        <v>1</v>
      </c>
      <c r="B32" s="6" t="str">
        <f>INDEX($A$3:$A$27,MATCH(LARGE($T$3:$T$27,A32),$T$3:$T$27,0))</f>
        <v>Lengyelország</v>
      </c>
      <c r="C32" s="6"/>
    </row>
    <row r="33" spans="1:3" x14ac:dyDescent="0.35">
      <c r="A33" s="5">
        <v>2</v>
      </c>
      <c r="B33" s="6" t="str">
        <f t="shared" ref="B33:B34" si="0">INDEX($A$3:$A$27,MATCH(LARGE($T$3:$T$27,A33),$T$3:$T$27,0))</f>
        <v>Románia</v>
      </c>
      <c r="C33" s="6"/>
    </row>
    <row r="34" spans="1:3" x14ac:dyDescent="0.35">
      <c r="A34" s="5">
        <v>3</v>
      </c>
      <c r="B34" s="6" t="str">
        <f t="shared" si="0"/>
        <v>Norvégia</v>
      </c>
      <c r="C34" s="6"/>
    </row>
    <row r="35" spans="1:3" x14ac:dyDescent="0.35">
      <c r="B35" s="2"/>
      <c r="C35" s="2"/>
    </row>
    <row r="36" spans="1:3" x14ac:dyDescent="0.35">
      <c r="B36" s="2"/>
      <c r="C36" s="2"/>
    </row>
  </sheetData>
  <mergeCells count="3">
    <mergeCell ref="B32:C32"/>
    <mergeCell ref="B33:C33"/>
    <mergeCell ref="B34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5EBE-9D10-4C9C-B021-806BE47A2A6D}">
  <dimension ref="A1:B26"/>
  <sheetViews>
    <sheetView workbookViewId="0"/>
  </sheetViews>
  <sheetFormatPr defaultRowHeight="14.5" x14ac:dyDescent="0.35"/>
  <cols>
    <col min="1" max="1" width="12.453125" bestFit="1" customWidth="1"/>
    <col min="2" max="2" width="16.08984375" bestFit="1" customWidth="1"/>
  </cols>
  <sheetData>
    <row r="1" spans="1:2" x14ac:dyDescent="0.35">
      <c r="A1" t="s">
        <v>1</v>
      </c>
      <c r="B1" t="s">
        <v>29</v>
      </c>
    </row>
    <row r="2" spans="1:2" x14ac:dyDescent="0.35">
      <c r="A2" t="s">
        <v>2</v>
      </c>
      <c r="B2" s="1">
        <v>8452</v>
      </c>
    </row>
    <row r="3" spans="1:2" x14ac:dyDescent="0.35">
      <c r="A3" t="s">
        <v>3</v>
      </c>
      <c r="B3" s="1">
        <v>11138</v>
      </c>
    </row>
    <row r="4" spans="1:2" x14ac:dyDescent="0.35">
      <c r="A4" t="s">
        <v>4</v>
      </c>
      <c r="B4" s="1">
        <v>7285</v>
      </c>
    </row>
    <row r="5" spans="1:2" x14ac:dyDescent="0.35">
      <c r="A5" t="s">
        <v>5</v>
      </c>
      <c r="B5" s="1">
        <v>866</v>
      </c>
    </row>
    <row r="6" spans="1:2" x14ac:dyDescent="0.35">
      <c r="A6" t="s">
        <v>6</v>
      </c>
      <c r="B6" s="1">
        <v>10516</v>
      </c>
    </row>
    <row r="7" spans="1:2" x14ac:dyDescent="0.35">
      <c r="A7" t="s">
        <v>7</v>
      </c>
      <c r="B7" s="1">
        <v>5603</v>
      </c>
    </row>
    <row r="8" spans="1:2" x14ac:dyDescent="0.35">
      <c r="A8" t="s">
        <v>8</v>
      </c>
      <c r="B8" s="1">
        <v>1320</v>
      </c>
    </row>
    <row r="9" spans="1:2" x14ac:dyDescent="0.35">
      <c r="A9" t="s">
        <v>9</v>
      </c>
      <c r="B9" s="1">
        <v>5427</v>
      </c>
    </row>
    <row r="10" spans="1:2" x14ac:dyDescent="0.35">
      <c r="A10" t="s">
        <v>10</v>
      </c>
      <c r="B10" s="1">
        <v>65600</v>
      </c>
    </row>
    <row r="11" spans="1:2" x14ac:dyDescent="0.35">
      <c r="A11" t="s">
        <v>11</v>
      </c>
      <c r="B11" s="1">
        <v>11004</v>
      </c>
    </row>
    <row r="12" spans="1:2" x14ac:dyDescent="0.35">
      <c r="A12" t="s">
        <v>12</v>
      </c>
      <c r="B12" s="1">
        <v>16780</v>
      </c>
    </row>
    <row r="13" spans="1:2" x14ac:dyDescent="0.35">
      <c r="A13" t="s">
        <v>13</v>
      </c>
      <c r="B13" s="1">
        <v>4262</v>
      </c>
    </row>
    <row r="14" spans="1:2" x14ac:dyDescent="0.35">
      <c r="A14" t="s">
        <v>14</v>
      </c>
      <c r="B14" s="1">
        <v>4610</v>
      </c>
    </row>
    <row r="15" spans="1:2" x14ac:dyDescent="0.35">
      <c r="A15" t="s">
        <v>15</v>
      </c>
      <c r="B15" s="1">
        <v>38063</v>
      </c>
    </row>
    <row r="16" spans="1:2" x14ac:dyDescent="0.35">
      <c r="A16" t="s">
        <v>16</v>
      </c>
      <c r="B16" s="1">
        <v>2972</v>
      </c>
    </row>
    <row r="17" spans="1:2" x14ac:dyDescent="0.35">
      <c r="A17" t="s">
        <v>17</v>
      </c>
      <c r="B17" s="1">
        <v>537</v>
      </c>
    </row>
    <row r="18" spans="1:2" x14ac:dyDescent="0.35">
      <c r="A18" t="s">
        <v>18</v>
      </c>
      <c r="B18" s="1">
        <v>9909</v>
      </c>
    </row>
    <row r="19" spans="1:2" x14ac:dyDescent="0.35">
      <c r="A19" t="s">
        <v>19</v>
      </c>
      <c r="B19" s="1">
        <v>80524</v>
      </c>
    </row>
    <row r="20" spans="1:2" x14ac:dyDescent="0.35">
      <c r="A20" t="s">
        <v>20</v>
      </c>
      <c r="B20" s="1">
        <v>5051</v>
      </c>
    </row>
    <row r="21" spans="1:2" x14ac:dyDescent="0.35">
      <c r="A21" t="s">
        <v>21</v>
      </c>
      <c r="B21" s="1">
        <v>59685</v>
      </c>
    </row>
    <row r="22" spans="1:2" x14ac:dyDescent="0.35">
      <c r="A22" t="s">
        <v>22</v>
      </c>
      <c r="B22" s="1">
        <v>20020</v>
      </c>
    </row>
    <row r="23" spans="1:2" x14ac:dyDescent="0.35">
      <c r="A23" t="s">
        <v>23</v>
      </c>
      <c r="B23" s="1">
        <v>8039</v>
      </c>
    </row>
    <row r="24" spans="1:2" x14ac:dyDescent="0.35">
      <c r="A24" t="s">
        <v>24</v>
      </c>
      <c r="B24" s="1">
        <v>9556</v>
      </c>
    </row>
    <row r="25" spans="1:2" x14ac:dyDescent="0.35">
      <c r="A25" t="s">
        <v>25</v>
      </c>
      <c r="B25" s="1">
        <v>5411</v>
      </c>
    </row>
    <row r="26" spans="1:2" x14ac:dyDescent="0.35">
      <c r="A26" t="s">
        <v>26</v>
      </c>
      <c r="B26" s="1">
        <v>2059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2</vt:i4>
      </vt:variant>
    </vt:vector>
  </HeadingPairs>
  <TitlesOfParts>
    <vt:vector size="5" baseType="lpstr">
      <vt:lpstr>Aphossz</vt:lpstr>
      <vt:lpstr>Gkszam</vt:lpstr>
      <vt:lpstr>Lakossag</vt:lpstr>
      <vt:lpstr>apdia</vt:lpstr>
      <vt:lpstr>gkdia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</dc:creator>
  <cp:lastModifiedBy>Korina</cp:lastModifiedBy>
  <dcterms:created xsi:type="dcterms:W3CDTF">2024-06-16T08:30:40Z</dcterms:created>
  <dcterms:modified xsi:type="dcterms:W3CDTF">2024-06-16T10:20:03Z</dcterms:modified>
</cp:coreProperties>
</file>