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tván\Documents\"/>
    </mc:Choice>
  </mc:AlternateContent>
  <bookViews>
    <workbookView xWindow="0" yWindow="0" windowWidth="20490" windowHeight="7755"/>
  </bookViews>
  <sheets>
    <sheet name="Munka1" sheetId="1" r:id="rId1"/>
  </sheets>
  <definedNames>
    <definedName name="kalapcs" localSheetId="0">Munka1!$A$1:$M$13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Q15" i="1"/>
  <c r="Q3" i="1"/>
  <c r="Q16" i="1" s="1"/>
  <c r="Q4" i="1"/>
  <c r="Q5" i="1"/>
  <c r="Q18" i="1" s="1"/>
  <c r="Q6" i="1"/>
  <c r="Q19" i="1" s="1"/>
  <c r="Q7" i="1"/>
  <c r="Q20" i="1" s="1"/>
  <c r="Q8" i="1"/>
  <c r="Q21" i="1" s="1"/>
  <c r="Q9" i="1"/>
  <c r="Q22" i="1" s="1"/>
  <c r="Q10" i="1"/>
  <c r="Q23" i="1" s="1"/>
  <c r="Q11" i="1"/>
  <c r="Q24" i="1" s="1"/>
  <c r="Q12" i="1"/>
  <c r="Q25" i="1" s="1"/>
  <c r="Q13" i="1"/>
  <c r="Q26" i="1" s="1"/>
  <c r="Q2" i="1"/>
  <c r="J2" i="1"/>
  <c r="A2" i="1" s="1"/>
  <c r="R3" i="1"/>
  <c r="R4" i="1"/>
  <c r="R5" i="1"/>
  <c r="R6" i="1"/>
  <c r="R7" i="1"/>
  <c r="R8" i="1"/>
  <c r="R9" i="1"/>
  <c r="R10" i="1"/>
  <c r="R11" i="1"/>
  <c r="R12" i="1"/>
  <c r="R13" i="1"/>
  <c r="R2" i="1"/>
  <c r="J3" i="1"/>
  <c r="J4" i="1"/>
  <c r="A4" i="1" s="1"/>
  <c r="J5" i="1"/>
  <c r="A5" i="1" s="1"/>
  <c r="J6" i="1"/>
  <c r="A6" i="1" s="1"/>
  <c r="J7" i="1"/>
  <c r="A7" i="1" s="1"/>
  <c r="J8" i="1"/>
  <c r="A8" i="1" s="1"/>
  <c r="J9" i="1"/>
  <c r="A9" i="1" s="1"/>
  <c r="J10" i="1"/>
  <c r="A10" i="1" s="1"/>
  <c r="J11" i="1"/>
  <c r="A11" i="1" s="1"/>
  <c r="J12" i="1"/>
  <c r="A12" i="1" s="1"/>
  <c r="J13" i="1"/>
  <c r="A13" i="1" s="1"/>
  <c r="M4" i="1" l="1"/>
  <c r="Q17" i="1"/>
  <c r="M6" i="1" s="1"/>
  <c r="M3" i="1"/>
  <c r="A3" i="1"/>
  <c r="B21" i="1" s="1"/>
  <c r="C21" i="1" s="1"/>
  <c r="B16" i="1" l="1"/>
  <c r="C16" i="1" s="1"/>
  <c r="B18" i="1"/>
  <c r="C18" i="1" s="1"/>
  <c r="B22" i="1"/>
  <c r="C22" i="1" s="1"/>
  <c r="B17" i="1"/>
  <c r="C17" i="1" s="1"/>
  <c r="B20" i="1"/>
  <c r="C20" i="1" s="1"/>
  <c r="B19" i="1"/>
  <c r="C19" i="1" s="1"/>
  <c r="B15" i="1"/>
  <c r="C15" i="1" s="1"/>
</calcChain>
</file>

<file path=xl/connections.xml><?xml version="1.0" encoding="utf-8"?>
<connections xmlns="http://schemas.openxmlformats.org/spreadsheetml/2006/main">
  <connection id="1" name="kalapcs" type="6" refreshedVersion="5" background="1" saveData="1">
    <textPr codePage="1250" sourceFile="C:\Users\István\Desktop\kalapcs.txt" decimal="," thousands=" 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<sst xmlns="http://schemas.openxmlformats.org/spreadsheetml/2006/main" count="51" uniqueCount="39">
  <si>
    <t>Helyezés</t>
  </si>
  <si>
    <t>Név</t>
  </si>
  <si>
    <t>Ország</t>
  </si>
  <si>
    <t>#1</t>
  </si>
  <si>
    <t>#2</t>
  </si>
  <si>
    <t>#3</t>
  </si>
  <si>
    <t>#4</t>
  </si>
  <si>
    <t>#5</t>
  </si>
  <si>
    <t>#6</t>
  </si>
  <si>
    <t>Eredmény</t>
  </si>
  <si>
    <t>Wagner Domingos</t>
  </si>
  <si>
    <t xml:space="preserve"> Brazília</t>
  </si>
  <si>
    <t>x</t>
  </si>
  <si>
    <t>Nevezési szint a selejtezőben:</t>
  </si>
  <si>
    <t>Ivan Cihan</t>
  </si>
  <si>
    <t xml:space="preserve"> Fehéroroszország</t>
  </si>
  <si>
    <t>Továbbjutás határa:</t>
  </si>
  <si>
    <t>Szjarhej Kalamojec</t>
  </si>
  <si>
    <t>Nevezési szintet elérők száma:</t>
  </si>
  <si>
    <t>David Söderberg</t>
  </si>
  <si>
    <t xml:space="preserve"> Finnország</t>
  </si>
  <si>
    <t>Érvénytelen dobások aránya:</t>
  </si>
  <si>
    <t>Amgad Elseify Ashraf</t>
  </si>
  <si>
    <t xml:space="preserve"> Katar</t>
  </si>
  <si>
    <t>Javítók aránya:</t>
  </si>
  <si>
    <t>Wojciech Nowicki</t>
  </si>
  <si>
    <t xml:space="preserve"> Lengyelország</t>
  </si>
  <si>
    <t>Pars Krisztián</t>
  </si>
  <si>
    <t xml:space="preserve"> Magyarország</t>
  </si>
  <si>
    <t>Diego del Real</t>
  </si>
  <si>
    <t xml:space="preserve"> Mexikó</t>
  </si>
  <si>
    <t>Serghei Marghiev</t>
  </si>
  <si>
    <t xml:space="preserve"> Moldova</t>
  </si>
  <si>
    <t>Marcel Lomnický</t>
  </si>
  <si>
    <t xml:space="preserve"> Szlovákia</t>
  </si>
  <si>
    <t>Dilsod Nazarov</t>
  </si>
  <si>
    <t xml:space="preserve"> Tádzsikisztán</t>
  </si>
  <si>
    <t>Jevhen Vinohradov</t>
  </si>
  <si>
    <t xml:space="preserve"> Ukrajna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</si>
</sst>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General\ &quot;fő&quot;"/>
    <numFmt numFmtId="171" formatCode="General\ &quot;m&quot;"/>
    <numFmt numFmtId="172" formatCode="General&quot;.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7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0" fontId="0" fillId="0" borderId="0" xfId="1" applyNumberFormat="1" applyFont="1"/>
    <xf numFmtId="170" fontId="0" fillId="0" borderId="0" xfId="0" applyNumberFormat="1"/>
    <xf numFmtId="171" fontId="0" fillId="0" borderId="0" xfId="0" applyNumberFormat="1"/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5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CC9966"/>
        </patternFill>
      </fill>
    </dxf>
    <dxf>
      <fill>
        <patternFill>
          <bgColor rgb="FFC0C0C0"/>
        </patternFill>
      </fill>
    </dxf>
    <dxf>
      <fill>
        <patternFill>
          <bgColor rgb="FFFFD7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CC9966"/>
        </patternFill>
      </fill>
    </dxf>
    <dxf>
      <fill>
        <patternFill>
          <bgColor rgb="FFC0C0C0"/>
        </patternFill>
      </fill>
    </dxf>
    <dxf>
      <fill>
        <patternFill>
          <bgColor rgb="FFFFD7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CC9966"/>
        </patternFill>
      </fill>
    </dxf>
    <dxf>
      <fill>
        <patternFill>
          <bgColor rgb="FFC0C0C0"/>
        </patternFill>
      </fill>
    </dxf>
    <dxf>
      <fill>
        <patternFill>
          <bgColor rgb="FFFFD700"/>
        </patternFill>
      </fill>
    </dxf>
    <dxf>
      <font>
        <b/>
        <i val="0"/>
      </font>
    </dxf>
    <dxf>
      <fill>
        <patternFill>
          <bgColor rgb="FFCC9966"/>
        </patternFill>
      </fill>
    </dxf>
    <dxf>
      <fill>
        <patternFill>
          <bgColor rgb="FFC0C0C0"/>
        </patternFill>
      </fill>
    </dxf>
    <dxf>
      <fill>
        <patternFill>
          <bgColor rgb="FFFFD700"/>
        </patternFill>
      </fill>
    </dxf>
    <dxf>
      <font>
        <b/>
        <i val="0"/>
      </font>
    </dxf>
    <dxf>
      <fill>
        <patternFill>
          <bgColor rgb="FFC0C0C0"/>
        </patternFill>
      </fill>
    </dxf>
    <dxf>
      <fill>
        <patternFill>
          <bgColor rgb="FFFFD700"/>
        </patternFill>
      </fill>
    </dxf>
    <dxf>
      <fill>
        <patternFill>
          <bgColor rgb="FFFFD700"/>
        </patternFill>
      </fill>
    </dxf>
    <dxf>
      <fill>
        <patternFill>
          <bgColor rgb="FFFFD700"/>
        </patternFill>
      </fill>
    </dxf>
    <dxf>
      <fill>
        <patternFill>
          <bgColor rgb="FFFFD700"/>
        </patternFill>
      </fill>
    </dxf>
    <dxf>
      <fill>
        <patternFill>
          <bgColor rgb="FFFFD700"/>
        </patternFill>
      </fill>
    </dxf>
  </dxfs>
  <tableStyles count="0" defaultTableStyle="TableStyleMedium2" defaultPivotStyle="PivotStyleLight16"/>
  <colors>
    <mruColors>
      <color rgb="FFFFD700"/>
      <color rgb="FFCC99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kalapc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9" bestFit="1" customWidth="1"/>
    <col min="2" max="2" width="20.7109375" bestFit="1" customWidth="1"/>
    <col min="3" max="3" width="18" bestFit="1" customWidth="1"/>
    <col min="4" max="4" width="8.28515625" customWidth="1"/>
    <col min="5" max="5" width="6.140625" bestFit="1" customWidth="1"/>
    <col min="6" max="9" width="6" bestFit="1" customWidth="1"/>
    <col min="10" max="10" width="10" bestFit="1" customWidth="1"/>
    <col min="12" max="12" width="28.7109375" bestFit="1" customWidth="1"/>
    <col min="13" max="13" width="7.140625" bestFit="1" customWidth="1"/>
    <col min="18" max="18" width="19.85546875" bestFit="1" customWidth="1"/>
  </cols>
  <sheetData>
    <row r="1" spans="1:2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20" x14ac:dyDescent="0.25">
      <c r="A2" s="7">
        <f>VLOOKUP(J2,$S$2:$T$13,2)</f>
        <v>12</v>
      </c>
      <c r="B2" s="8" t="s">
        <v>10</v>
      </c>
      <c r="C2" s="8" t="s">
        <v>11</v>
      </c>
      <c r="D2" s="9" t="s">
        <v>12</v>
      </c>
      <c r="E2" s="9">
        <v>71.97</v>
      </c>
      <c r="F2" s="9">
        <v>72.28</v>
      </c>
      <c r="G2" s="9"/>
      <c r="H2" s="9"/>
      <c r="I2" s="9"/>
      <c r="J2" s="9">
        <f>MAX(D2:I2)</f>
        <v>72.28</v>
      </c>
      <c r="L2" t="s">
        <v>13</v>
      </c>
      <c r="M2" s="3">
        <v>77</v>
      </c>
      <c r="Q2">
        <f>MAX(G2:I2)</f>
        <v>0</v>
      </c>
      <c r="R2">
        <f>MAX(D2:F2)</f>
        <v>72.28</v>
      </c>
      <c r="S2">
        <v>72.28</v>
      </c>
      <c r="T2">
        <v>12</v>
      </c>
    </row>
    <row r="3" spans="1:20" x14ac:dyDescent="0.25">
      <c r="A3" s="7">
        <f t="shared" ref="A3:A13" si="0">VLOOKUP(J3,$S$2:$T$13,2)</f>
        <v>2</v>
      </c>
      <c r="B3" s="10" t="s">
        <v>14</v>
      </c>
      <c r="C3" s="10" t="s">
        <v>15</v>
      </c>
      <c r="D3" s="11">
        <v>76.13</v>
      </c>
      <c r="E3" s="11">
        <v>77.430000000000007</v>
      </c>
      <c r="F3" s="11">
        <v>73.48</v>
      </c>
      <c r="G3" s="11" t="s">
        <v>12</v>
      </c>
      <c r="H3" s="11">
        <v>77.790000000000006</v>
      </c>
      <c r="I3" s="11">
        <v>76.34</v>
      </c>
      <c r="J3" s="11">
        <f t="shared" ref="J3:J13" si="1">MAX(D3:I3)</f>
        <v>77.790000000000006</v>
      </c>
      <c r="L3" t="s">
        <v>16</v>
      </c>
      <c r="M3" s="3">
        <f>LARGE(R2:R13,8)</f>
        <v>74.61</v>
      </c>
      <c r="Q3">
        <f t="shared" ref="Q3:Q13" si="2">MAX(G3:I3)</f>
        <v>77.790000000000006</v>
      </c>
      <c r="R3">
        <f t="shared" ref="R3:R13" si="3">MAX(D3:F3)</f>
        <v>77.430000000000007</v>
      </c>
      <c r="S3">
        <v>74.11</v>
      </c>
      <c r="T3">
        <v>11</v>
      </c>
    </row>
    <row r="4" spans="1:20" x14ac:dyDescent="0.25">
      <c r="A4" s="7">
        <f t="shared" si="0"/>
        <v>9</v>
      </c>
      <c r="B4" s="8" t="s">
        <v>17</v>
      </c>
      <c r="C4" s="8" t="s">
        <v>15</v>
      </c>
      <c r="D4" s="9">
        <v>74.22</v>
      </c>
      <c r="E4" s="9">
        <v>74.17</v>
      </c>
      <c r="F4" s="9">
        <v>73.7</v>
      </c>
      <c r="G4" s="9"/>
      <c r="H4" s="9"/>
      <c r="I4" s="9"/>
      <c r="J4" s="9">
        <f t="shared" si="1"/>
        <v>74.22</v>
      </c>
      <c r="L4" t="s">
        <v>18</v>
      </c>
      <c r="M4" s="2">
        <f>COUNTIF(J2:J13,"&gt;"&amp;M2)</f>
        <v>3</v>
      </c>
      <c r="Q4">
        <f t="shared" si="2"/>
        <v>0</v>
      </c>
      <c r="R4">
        <f t="shared" si="3"/>
        <v>74.22</v>
      </c>
      <c r="S4">
        <v>74.14</v>
      </c>
      <c r="T4">
        <v>10</v>
      </c>
    </row>
    <row r="5" spans="1:20" x14ac:dyDescent="0.25">
      <c r="A5" s="7">
        <f t="shared" si="0"/>
        <v>8</v>
      </c>
      <c r="B5" s="8" t="s">
        <v>19</v>
      </c>
      <c r="C5" s="8" t="s">
        <v>20</v>
      </c>
      <c r="D5" s="9">
        <v>72.3</v>
      </c>
      <c r="E5" s="9" t="s">
        <v>12</v>
      </c>
      <c r="F5" s="9">
        <v>74.61</v>
      </c>
      <c r="G5" s="9">
        <v>74.38</v>
      </c>
      <c r="H5" s="9" t="s">
        <v>12</v>
      </c>
      <c r="I5" s="9" t="s">
        <v>12</v>
      </c>
      <c r="J5" s="9">
        <f t="shared" si="1"/>
        <v>74.61</v>
      </c>
      <c r="L5" t="s">
        <v>21</v>
      </c>
      <c r="M5" s="1">
        <f>COUNTIF(D2:I13,"x") / (COUNTA(D2:I13)+COUNTBLANK(D2:I13))</f>
        <v>0.16666666666666666</v>
      </c>
      <c r="Q5">
        <f t="shared" si="2"/>
        <v>74.38</v>
      </c>
      <c r="R5">
        <f t="shared" si="3"/>
        <v>74.61</v>
      </c>
      <c r="S5">
        <v>74.22</v>
      </c>
      <c r="T5">
        <v>9</v>
      </c>
    </row>
    <row r="6" spans="1:20" x14ac:dyDescent="0.25">
      <c r="A6" s="7">
        <f t="shared" si="0"/>
        <v>6</v>
      </c>
      <c r="B6" s="8" t="s">
        <v>22</v>
      </c>
      <c r="C6" s="8" t="s">
        <v>23</v>
      </c>
      <c r="D6" s="9">
        <v>73.88</v>
      </c>
      <c r="E6" s="9">
        <v>75.400000000000006</v>
      </c>
      <c r="F6" s="9">
        <v>74.45</v>
      </c>
      <c r="G6" s="9">
        <v>75.2</v>
      </c>
      <c r="H6" s="9">
        <v>75.459999999999994</v>
      </c>
      <c r="I6" s="9">
        <v>74.25</v>
      </c>
      <c r="J6" s="9">
        <f t="shared" si="1"/>
        <v>75.459999999999994</v>
      </c>
      <c r="L6" t="s">
        <v>24</v>
      </c>
      <c r="M6" s="1">
        <f>SUM(Q15:Q26)/8</f>
        <v>0.625</v>
      </c>
      <c r="Q6">
        <f t="shared" si="2"/>
        <v>75.459999999999994</v>
      </c>
      <c r="R6">
        <f t="shared" si="3"/>
        <v>75.400000000000006</v>
      </c>
      <c r="S6">
        <v>74.61</v>
      </c>
      <c r="T6">
        <v>8</v>
      </c>
    </row>
    <row r="7" spans="1:20" x14ac:dyDescent="0.25">
      <c r="A7" s="7">
        <f t="shared" si="0"/>
        <v>3</v>
      </c>
      <c r="B7" s="12" t="s">
        <v>25</v>
      </c>
      <c r="C7" s="12" t="s">
        <v>26</v>
      </c>
      <c r="D7" s="13" t="s">
        <v>12</v>
      </c>
      <c r="E7" s="13">
        <v>74.94</v>
      </c>
      <c r="F7" s="13">
        <v>74.97</v>
      </c>
      <c r="G7" s="13" t="s">
        <v>12</v>
      </c>
      <c r="H7" s="13" t="s">
        <v>12</v>
      </c>
      <c r="I7" s="13">
        <v>77.73</v>
      </c>
      <c r="J7" s="13">
        <f t="shared" si="1"/>
        <v>77.73</v>
      </c>
      <c r="Q7">
        <f t="shared" si="2"/>
        <v>77.73</v>
      </c>
      <c r="R7">
        <f t="shared" si="3"/>
        <v>74.97</v>
      </c>
      <c r="S7">
        <v>75.28</v>
      </c>
      <c r="T7">
        <v>7</v>
      </c>
    </row>
    <row r="8" spans="1:20" x14ac:dyDescent="0.25">
      <c r="A8" s="7">
        <f t="shared" si="0"/>
        <v>7</v>
      </c>
      <c r="B8" s="8" t="s">
        <v>27</v>
      </c>
      <c r="C8" s="8" t="s">
        <v>28</v>
      </c>
      <c r="D8" s="9">
        <v>74.77</v>
      </c>
      <c r="E8" s="9">
        <v>75.150000000000006</v>
      </c>
      <c r="F8" s="9">
        <v>75.28</v>
      </c>
      <c r="G8" s="9">
        <v>74.89</v>
      </c>
      <c r="H8" s="9">
        <v>74.62</v>
      </c>
      <c r="I8" s="9" t="s">
        <v>12</v>
      </c>
      <c r="J8" s="9">
        <f t="shared" si="1"/>
        <v>75.28</v>
      </c>
      <c r="Q8">
        <f t="shared" si="2"/>
        <v>74.89</v>
      </c>
      <c r="R8">
        <f t="shared" si="3"/>
        <v>75.28</v>
      </c>
      <c r="S8">
        <v>75.459999999999994</v>
      </c>
      <c r="T8">
        <v>6</v>
      </c>
    </row>
    <row r="9" spans="1:20" x14ac:dyDescent="0.25">
      <c r="A9" s="7">
        <f t="shared" si="0"/>
        <v>4</v>
      </c>
      <c r="B9" s="8" t="s">
        <v>29</v>
      </c>
      <c r="C9" s="8" t="s">
        <v>30</v>
      </c>
      <c r="D9" s="9">
        <v>73.349999999999994</v>
      </c>
      <c r="E9" s="9">
        <v>73.58</v>
      </c>
      <c r="F9" s="9">
        <v>76.05</v>
      </c>
      <c r="G9" s="9" t="s">
        <v>12</v>
      </c>
      <c r="H9" s="9">
        <v>70.83</v>
      </c>
      <c r="I9" s="9">
        <v>73.569999999999993</v>
      </c>
      <c r="J9" s="9">
        <f t="shared" si="1"/>
        <v>76.05</v>
      </c>
      <c r="Q9">
        <f t="shared" si="2"/>
        <v>73.569999999999993</v>
      </c>
      <c r="R9">
        <f t="shared" si="3"/>
        <v>76.05</v>
      </c>
      <c r="S9">
        <v>75.97</v>
      </c>
      <c r="T9">
        <v>5</v>
      </c>
    </row>
    <row r="10" spans="1:20" x14ac:dyDescent="0.25">
      <c r="A10" s="7">
        <f t="shared" si="0"/>
        <v>10</v>
      </c>
      <c r="B10" s="8" t="s">
        <v>31</v>
      </c>
      <c r="C10" s="8" t="s">
        <v>32</v>
      </c>
      <c r="D10" s="9">
        <v>73.31</v>
      </c>
      <c r="E10" s="9">
        <v>74.14</v>
      </c>
      <c r="F10" s="9" t="s">
        <v>12</v>
      </c>
      <c r="G10" s="9"/>
      <c r="H10" s="9"/>
      <c r="I10" s="9"/>
      <c r="J10" s="9">
        <f t="shared" si="1"/>
        <v>74.14</v>
      </c>
      <c r="Q10">
        <f t="shared" si="2"/>
        <v>0</v>
      </c>
      <c r="R10">
        <f t="shared" si="3"/>
        <v>74.14</v>
      </c>
      <c r="S10">
        <v>76.05</v>
      </c>
      <c r="T10">
        <v>4</v>
      </c>
    </row>
    <row r="11" spans="1:20" x14ac:dyDescent="0.25">
      <c r="A11" s="7">
        <f t="shared" si="0"/>
        <v>5</v>
      </c>
      <c r="B11" s="8" t="s">
        <v>33</v>
      </c>
      <c r="C11" s="8" t="s">
        <v>34</v>
      </c>
      <c r="D11" s="9">
        <v>73.33</v>
      </c>
      <c r="E11" s="9">
        <v>72.650000000000006</v>
      </c>
      <c r="F11" s="9">
        <v>74.959999999999994</v>
      </c>
      <c r="G11" s="9">
        <v>75.09</v>
      </c>
      <c r="H11" s="9">
        <v>75.97</v>
      </c>
      <c r="I11" s="9">
        <v>74.64</v>
      </c>
      <c r="J11" s="9">
        <f t="shared" si="1"/>
        <v>75.97</v>
      </c>
      <c r="Q11">
        <f t="shared" si="2"/>
        <v>75.97</v>
      </c>
      <c r="R11">
        <f t="shared" si="3"/>
        <v>74.959999999999994</v>
      </c>
      <c r="S11">
        <v>77.73</v>
      </c>
      <c r="T11">
        <v>3</v>
      </c>
    </row>
    <row r="12" spans="1:20" x14ac:dyDescent="0.25">
      <c r="A12" s="7">
        <f t="shared" si="0"/>
        <v>1</v>
      </c>
      <c r="B12" s="14" t="s">
        <v>35</v>
      </c>
      <c r="C12" s="14" t="s">
        <v>36</v>
      </c>
      <c r="D12" s="15">
        <v>76.16</v>
      </c>
      <c r="E12" s="15">
        <v>77.27</v>
      </c>
      <c r="F12" s="15">
        <v>78.069999999999993</v>
      </c>
      <c r="G12" s="15">
        <v>77.17</v>
      </c>
      <c r="H12" s="15">
        <v>78.680000000000007</v>
      </c>
      <c r="I12" s="15">
        <v>77.680000000000007</v>
      </c>
      <c r="J12" s="15">
        <f t="shared" si="1"/>
        <v>78.680000000000007</v>
      </c>
      <c r="Q12">
        <f t="shared" si="2"/>
        <v>78.680000000000007</v>
      </c>
      <c r="R12">
        <f t="shared" si="3"/>
        <v>78.069999999999993</v>
      </c>
      <c r="S12">
        <v>77.790000000000006</v>
      </c>
      <c r="T12">
        <v>2</v>
      </c>
    </row>
    <row r="13" spans="1:20" x14ac:dyDescent="0.25">
      <c r="A13" s="7">
        <f t="shared" si="0"/>
        <v>11</v>
      </c>
      <c r="B13" s="8" t="s">
        <v>37</v>
      </c>
      <c r="C13" s="8" t="s">
        <v>38</v>
      </c>
      <c r="D13" s="9">
        <v>73.39</v>
      </c>
      <c r="E13" s="9" t="s">
        <v>12</v>
      </c>
      <c r="F13" s="9">
        <v>74.11</v>
      </c>
      <c r="G13" s="9"/>
      <c r="H13" s="9"/>
      <c r="I13" s="9"/>
      <c r="J13" s="9">
        <f t="shared" si="1"/>
        <v>74.11</v>
      </c>
      <c r="Q13">
        <f t="shared" si="2"/>
        <v>0</v>
      </c>
      <c r="R13">
        <f t="shared" si="3"/>
        <v>74.11</v>
      </c>
      <c r="S13">
        <v>78.680000000000007</v>
      </c>
      <c r="T13">
        <v>1</v>
      </c>
    </row>
    <row r="14" spans="1:20" x14ac:dyDescent="0.25">
      <c r="A14" s="5"/>
    </row>
    <row r="15" spans="1:20" x14ac:dyDescent="0.25">
      <c r="A15" s="4">
        <v>1</v>
      </c>
      <c r="B15" t="str">
        <f t="shared" ref="B15:B22" si="4">INDEX($B$2:$B$13,MATCH(A15,$A$2:$A$13,0))</f>
        <v>Dilsod Nazarov</v>
      </c>
      <c r="C15" t="str">
        <f>INDEX($C$2:$C$13,MATCH(B15,$B$2:$B$13,0))</f>
        <v xml:space="preserve"> Tádzsikisztán</v>
      </c>
      <c r="Q15">
        <f>IF(Q2&gt;R2,1,0)</f>
        <v>0</v>
      </c>
    </row>
    <row r="16" spans="1:20" x14ac:dyDescent="0.25">
      <c r="A16" s="4">
        <v>2</v>
      </c>
      <c r="B16" t="str">
        <f t="shared" si="4"/>
        <v>Ivan Cihan</v>
      </c>
      <c r="C16" t="str">
        <f t="shared" ref="C16:C22" si="5">INDEX($C$2:$C$13,MATCH(B16,$B$2:$B$13,0))</f>
        <v xml:space="preserve"> Fehéroroszország</v>
      </c>
      <c r="Q16">
        <f t="shared" ref="Q16:Q26" si="6">IF(Q3&gt;R3,1,0)</f>
        <v>1</v>
      </c>
    </row>
    <row r="17" spans="1:17" x14ac:dyDescent="0.25">
      <c r="A17" s="4">
        <v>3</v>
      </c>
      <c r="B17" t="str">
        <f t="shared" si="4"/>
        <v>Wojciech Nowicki</v>
      </c>
      <c r="C17" t="str">
        <f t="shared" si="5"/>
        <v xml:space="preserve"> Lengyelország</v>
      </c>
      <c r="Q17">
        <f t="shared" si="6"/>
        <v>0</v>
      </c>
    </row>
    <row r="18" spans="1:17" x14ac:dyDescent="0.25">
      <c r="A18" s="4">
        <v>4</v>
      </c>
      <c r="B18" t="str">
        <f t="shared" si="4"/>
        <v>Diego del Real</v>
      </c>
      <c r="C18" t="str">
        <f t="shared" si="5"/>
        <v xml:space="preserve"> Mexikó</v>
      </c>
      <c r="Q18">
        <f t="shared" si="6"/>
        <v>0</v>
      </c>
    </row>
    <row r="19" spans="1:17" x14ac:dyDescent="0.25">
      <c r="A19" s="4">
        <v>5</v>
      </c>
      <c r="B19" t="str">
        <f t="shared" si="4"/>
        <v>Marcel Lomnický</v>
      </c>
      <c r="C19" t="str">
        <f t="shared" si="5"/>
        <v xml:space="preserve"> Szlovákia</v>
      </c>
      <c r="Q19">
        <f t="shared" si="6"/>
        <v>1</v>
      </c>
    </row>
    <row r="20" spans="1:17" x14ac:dyDescent="0.25">
      <c r="A20" s="4">
        <v>6</v>
      </c>
      <c r="B20" t="str">
        <f t="shared" si="4"/>
        <v>Amgad Elseify Ashraf</v>
      </c>
      <c r="C20" t="str">
        <f t="shared" si="5"/>
        <v xml:space="preserve"> Katar</v>
      </c>
      <c r="Q20">
        <f t="shared" si="6"/>
        <v>1</v>
      </c>
    </row>
    <row r="21" spans="1:17" x14ac:dyDescent="0.25">
      <c r="A21" s="4">
        <v>7</v>
      </c>
      <c r="B21" t="str">
        <f t="shared" si="4"/>
        <v>Pars Krisztián</v>
      </c>
      <c r="C21" t="str">
        <f t="shared" si="5"/>
        <v xml:space="preserve"> Magyarország</v>
      </c>
      <c r="Q21">
        <f t="shared" si="6"/>
        <v>0</v>
      </c>
    </row>
    <row r="22" spans="1:17" x14ac:dyDescent="0.25">
      <c r="A22" s="4">
        <v>8</v>
      </c>
      <c r="B22" t="str">
        <f t="shared" si="4"/>
        <v>David Söderberg</v>
      </c>
      <c r="C22" t="str">
        <f t="shared" si="5"/>
        <v xml:space="preserve"> Finnország</v>
      </c>
      <c r="Q22">
        <f t="shared" si="6"/>
        <v>0</v>
      </c>
    </row>
    <row r="23" spans="1:17" x14ac:dyDescent="0.25">
      <c r="Q23">
        <f t="shared" si="6"/>
        <v>0</v>
      </c>
    </row>
    <row r="24" spans="1:17" x14ac:dyDescent="0.25">
      <c r="Q24">
        <f t="shared" si="6"/>
        <v>1</v>
      </c>
    </row>
    <row r="25" spans="1:17" x14ac:dyDescent="0.25">
      <c r="Q25">
        <f t="shared" si="6"/>
        <v>1</v>
      </c>
    </row>
    <row r="26" spans="1:17" x14ac:dyDescent="0.25">
      <c r="Q26">
        <f t="shared" si="6"/>
        <v>0</v>
      </c>
    </row>
  </sheetData>
  <sortState ref="S2:S13">
    <sortCondition ref="S2"/>
  </sortState>
  <conditionalFormatting sqref="A2:J13">
    <cfRule type="cellIs" dxfId="31" priority="19" operator="equal">
      <formula>1</formula>
    </cfRule>
    <cfRule type="cellIs" dxfId="30" priority="18" operator="equal">
      <formula>2</formula>
    </cfRule>
    <cfRule type="cellIs" dxfId="29" priority="17" operator="equal">
      <formula>3</formula>
    </cfRule>
  </conditionalFormatting>
  <conditionalFormatting sqref="D2:I2">
    <cfRule type="cellIs" dxfId="28" priority="14" operator="equal">
      <formula>$J$2</formula>
    </cfRule>
  </conditionalFormatting>
  <conditionalFormatting sqref="D3:I13">
    <cfRule type="cellIs" dxfId="27" priority="13" operator="equal">
      <formula>$J$2</formula>
    </cfRule>
  </conditionalFormatting>
  <conditionalFormatting sqref="D3:I3">
    <cfRule type="cellIs" priority="12" operator="equal">
      <formula>$J$3</formula>
    </cfRule>
    <cfRule type="cellIs" dxfId="26" priority="11" operator="equal">
      <formula>$J$3</formula>
    </cfRule>
  </conditionalFormatting>
  <conditionalFormatting sqref="D4:I4">
    <cfRule type="cellIs" dxfId="25" priority="10" operator="equal">
      <formula>$J$4</formula>
    </cfRule>
  </conditionalFormatting>
  <conditionalFormatting sqref="D5:I5">
    <cfRule type="cellIs" dxfId="24" priority="9" operator="equal">
      <formula>$J$5</formula>
    </cfRule>
  </conditionalFormatting>
  <conditionalFormatting sqref="D6:I6">
    <cfRule type="cellIs" dxfId="23" priority="8" operator="equal">
      <formula>$J$6</formula>
    </cfRule>
  </conditionalFormatting>
  <conditionalFormatting sqref="D7:I7">
    <cfRule type="cellIs" dxfId="22" priority="7" operator="equal">
      <formula>$J$7</formula>
    </cfRule>
  </conditionalFormatting>
  <conditionalFormatting sqref="D8:I8">
    <cfRule type="cellIs" dxfId="11" priority="6" operator="equal">
      <formula>$J$8</formula>
    </cfRule>
  </conditionalFormatting>
  <conditionalFormatting sqref="D9:I9">
    <cfRule type="cellIs" dxfId="9" priority="5" operator="equal">
      <formula>$J$9</formula>
    </cfRule>
  </conditionalFormatting>
  <conditionalFormatting sqref="D10:I10">
    <cfRule type="cellIs" dxfId="7" priority="4" operator="equal">
      <formula>$J$10</formula>
    </cfRule>
  </conditionalFormatting>
  <conditionalFormatting sqref="D11:I11">
    <cfRule type="cellIs" dxfId="5" priority="3" operator="equal">
      <formula>$J$11</formula>
    </cfRule>
  </conditionalFormatting>
  <conditionalFormatting sqref="D12:I12">
    <cfRule type="cellIs" dxfId="3" priority="2" operator="equal">
      <formula>$J$12</formula>
    </cfRule>
  </conditionalFormatting>
  <conditionalFormatting sqref="D13:I13">
    <cfRule type="cellIs" dxfId="1" priority="1" operator="equal">
      <formula>$J$13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Munka1!kalapcs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Kolláth István</dc:creator>
  <cp:lastModifiedBy>Kolláth István</cp:lastModifiedBy>
  <dcterms:created xsi:type="dcterms:W3CDTF">2017-09-30T11:10:25Z</dcterms:created>
  <dcterms:modified xsi:type="dcterms:W3CDTF">2017-09-30T12:35:32Z</dcterms:modified>
</cp:coreProperties>
</file>